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7.xml" ContentType="application/vnd.openxmlformats-officedocument.drawingml.chartshapes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0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1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NKELA\Desktop\GreenFORCE\WP4_Assessing JGT impacts and costs in the WB\Final databases\"/>
    </mc:Choice>
  </mc:AlternateContent>
  <xr:revisionPtr revIDLastSave="0" documentId="13_ncr:1_{AFC2502E-E815-462F-9A83-DD4A22FCB177}" xr6:coauthVersionLast="44" xr6:coauthVersionMax="44" xr10:uidLastSave="{00000000-0000-0000-0000-000000000000}"/>
  <bookViews>
    <workbookView xWindow="-120" yWindow="-120" windowWidth="29040" windowHeight="15720" tabRatio="831" firstSheet="5" activeTab="7" xr2:uid="{00000000-000D-0000-FFFF-FFFF00000000}"/>
  </bookViews>
  <sheets>
    <sheet name="Prim_Ener2005-2022" sheetId="2" r:id="rId1"/>
    <sheet name="Energy_bal_2018-2022" sheetId="9" r:id="rId2"/>
    <sheet name="Regulatory_RKE_energy_dom_prod" sheetId="3" r:id="rId3"/>
    <sheet name="GDP_RNM_prod_curr" sheetId="4" r:id="rId4"/>
    <sheet name="GDP components RNM_2019_2021" sheetId="5" r:id="rId5"/>
    <sheet name="BDP components RNM_2019Short" sheetId="6" r:id="rId6"/>
    <sheet name="BDRpercapita" sheetId="7" r:id="rId7"/>
    <sheet name="BDP_Region_2021-" sheetId="8" r:id="rId8"/>
    <sheet name="regionalLabor" sheetId="10" r:id="rId9"/>
    <sheet name="population" sheetId="11" r:id="rId10"/>
    <sheet name="I_O table coeficients" sheetId="12" r:id="rId11"/>
    <sheet name="environemetal inv stat" sheetId="13" r:id="rId12"/>
    <sheet name="GHG emissions stat" sheetId="14" r:id="rId13"/>
    <sheet name="envir taxes" sheetId="15" r:id="rId14"/>
  </sheets>
  <externalReferences>
    <externalReference r:id="rId15"/>
    <externalReference r:id="rId16"/>
    <externalReference r:id="rId17"/>
  </externalReferences>
  <definedNames>
    <definedName name="Accounts" localSheetId="5">#REF!</definedName>
    <definedName name="Accounts" localSheetId="10">#REF!</definedName>
    <definedName name="Accounts" localSheetId="0">#REF!</definedName>
    <definedName name="Accounts">#REF!</definedName>
    <definedName name="datab" localSheetId="5">#REF!</definedName>
    <definedName name="datab" localSheetId="10">#REF!</definedName>
    <definedName name="datab" localSheetId="0">#REF!</definedName>
    <definedName name="datab">#REF!</definedName>
    <definedName name="_xlnm.Database" localSheetId="5">#REF!</definedName>
    <definedName name="_xlnm.Database" localSheetId="10">#REF!</definedName>
    <definedName name="_xlnm.Database" localSheetId="0">#REF!</definedName>
    <definedName name="_xlnm.Database">#REF!</definedName>
    <definedName name="skrange">'[1]0800Trimmed'!$F$35:$AU$154</definedName>
    <definedName name="x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7" i="15" l="1"/>
  <c r="K8" i="15"/>
  <c r="K9" i="15"/>
  <c r="K10" i="15"/>
  <c r="K11" i="15"/>
  <c r="K6" i="15"/>
  <c r="H6" i="15"/>
  <c r="H7" i="15"/>
  <c r="H8" i="15"/>
  <c r="H9" i="15"/>
  <c r="H10" i="15"/>
  <c r="H11" i="15"/>
  <c r="G6" i="15"/>
  <c r="G7" i="15"/>
  <c r="G8" i="15"/>
  <c r="G9" i="15"/>
  <c r="G10" i="15"/>
  <c r="G11" i="15"/>
  <c r="B25" i="14"/>
  <c r="C25" i="14"/>
  <c r="D25" i="14"/>
  <c r="E25" i="14"/>
  <c r="F25" i="14"/>
  <c r="G25" i="14"/>
  <c r="H25" i="14"/>
  <c r="B26" i="14"/>
  <c r="C26" i="14"/>
  <c r="D26" i="14"/>
  <c r="E26" i="14"/>
  <c r="F26" i="14"/>
  <c r="G26" i="14"/>
  <c r="H26" i="14"/>
  <c r="B27" i="14"/>
  <c r="C27" i="14"/>
  <c r="D27" i="14"/>
  <c r="E27" i="14"/>
  <c r="F27" i="14"/>
  <c r="G27" i="14"/>
  <c r="H27" i="14"/>
  <c r="B28" i="14"/>
  <c r="C28" i="14"/>
  <c r="D28" i="14"/>
  <c r="E28" i="14"/>
  <c r="F28" i="14"/>
  <c r="G28" i="14"/>
  <c r="H28" i="14"/>
  <c r="B29" i="14"/>
  <c r="C29" i="14"/>
  <c r="D29" i="14"/>
  <c r="E29" i="14"/>
  <c r="F29" i="14"/>
  <c r="G29" i="14"/>
  <c r="H29" i="14"/>
  <c r="B30" i="14"/>
  <c r="C30" i="14"/>
  <c r="D30" i="14"/>
  <c r="E30" i="14"/>
  <c r="F30" i="14"/>
  <c r="G30" i="14"/>
  <c r="H30" i="14"/>
  <c r="B31" i="14"/>
  <c r="C31" i="14"/>
  <c r="D31" i="14"/>
  <c r="E31" i="14"/>
  <c r="F31" i="14"/>
  <c r="G31" i="14"/>
  <c r="H31" i="14"/>
  <c r="B32" i="14"/>
  <c r="C32" i="14"/>
  <c r="D32" i="14"/>
  <c r="E32" i="14"/>
  <c r="F32" i="14"/>
  <c r="G32" i="14"/>
  <c r="H32" i="14"/>
  <c r="B33" i="14"/>
  <c r="C33" i="14"/>
  <c r="D33" i="14"/>
  <c r="E33" i="14"/>
  <c r="F33" i="14"/>
  <c r="G33" i="14"/>
  <c r="H33" i="14"/>
  <c r="B34" i="14"/>
  <c r="C34" i="14"/>
  <c r="D34" i="14"/>
  <c r="E34" i="14"/>
  <c r="F34" i="14"/>
  <c r="G34" i="14"/>
  <c r="H34" i="14"/>
  <c r="C24" i="14"/>
  <c r="D24" i="14"/>
  <c r="E24" i="14"/>
  <c r="F24" i="14"/>
  <c r="G24" i="14"/>
  <c r="H24" i="14"/>
  <c r="B24" i="14"/>
  <c r="G6" i="13"/>
  <c r="G7" i="13"/>
  <c r="G8" i="13"/>
  <c r="G9" i="13"/>
  <c r="G10" i="13"/>
  <c r="G11" i="13"/>
  <c r="G12" i="13"/>
  <c r="G13" i="13"/>
  <c r="G14" i="13"/>
  <c r="G5" i="13"/>
  <c r="F6" i="13"/>
  <c r="F7" i="13"/>
  <c r="F8" i="13"/>
  <c r="F9" i="13"/>
  <c r="F10" i="13"/>
  <c r="F11" i="13"/>
  <c r="F12" i="13"/>
  <c r="F13" i="13"/>
  <c r="F14" i="13"/>
  <c r="F5" i="13"/>
  <c r="AQ7" i="5" l="1"/>
  <c r="AL7" i="5"/>
  <c r="AR7" i="5" s="1"/>
  <c r="AM7" i="5"/>
  <c r="AS7" i="5" s="1"/>
  <c r="AL8" i="5"/>
  <c r="AM8" i="5"/>
  <c r="AL9" i="5"/>
  <c r="AM9" i="5"/>
  <c r="AL10" i="5"/>
  <c r="AM10" i="5"/>
  <c r="AL11" i="5"/>
  <c r="AM11" i="5"/>
  <c r="AL12" i="5"/>
  <c r="AM12" i="5"/>
  <c r="AL13" i="5"/>
  <c r="AM13" i="5"/>
  <c r="AL14" i="5"/>
  <c r="AM14" i="5"/>
  <c r="AL15" i="5"/>
  <c r="AM15" i="5"/>
  <c r="AL16" i="5"/>
  <c r="AM16" i="5"/>
  <c r="AL17" i="5"/>
  <c r="AR11" i="5" s="1"/>
  <c r="AM17" i="5"/>
  <c r="AS11" i="5" s="1"/>
  <c r="AL18" i="5"/>
  <c r="AM18" i="5"/>
  <c r="AL19" i="5"/>
  <c r="AM19" i="5"/>
  <c r="AL20" i="5"/>
  <c r="AM20" i="5"/>
  <c r="AL21" i="5"/>
  <c r="AM21" i="5"/>
  <c r="AL22" i="5"/>
  <c r="AM22" i="5"/>
  <c r="AL23" i="5"/>
  <c r="AM23" i="5"/>
  <c r="AL24" i="5"/>
  <c r="AM24" i="5"/>
  <c r="AL25" i="5"/>
  <c r="AM25" i="5"/>
  <c r="AL26" i="5"/>
  <c r="AM26" i="5"/>
  <c r="AL27" i="5"/>
  <c r="AM27" i="5"/>
  <c r="AL28" i="5"/>
  <c r="AM28" i="5"/>
  <c r="AL29" i="5"/>
  <c r="AM29" i="5"/>
  <c r="AL30" i="5"/>
  <c r="AM30" i="5"/>
  <c r="AL31" i="5"/>
  <c r="AM31" i="5"/>
  <c r="AL32" i="5"/>
  <c r="AM32" i="5"/>
  <c r="AL33" i="5"/>
  <c r="AM33" i="5"/>
  <c r="AL34" i="5"/>
  <c r="AM34" i="5"/>
  <c r="AL35" i="5"/>
  <c r="AM35" i="5"/>
  <c r="AL36" i="5"/>
  <c r="AM36" i="5"/>
  <c r="AL37" i="5"/>
  <c r="AM37" i="5"/>
  <c r="AL38" i="5"/>
  <c r="AM38" i="5"/>
  <c r="AL39" i="5"/>
  <c r="AM39" i="5"/>
  <c r="AL40" i="5"/>
  <c r="AM40" i="5"/>
  <c r="AL41" i="5"/>
  <c r="AM41" i="5"/>
  <c r="AL42" i="5"/>
  <c r="AM42" i="5"/>
  <c r="AL43" i="5"/>
  <c r="AM43" i="5"/>
  <c r="AL44" i="5"/>
  <c r="AM44" i="5"/>
  <c r="AL45" i="5"/>
  <c r="AM45" i="5"/>
  <c r="AL46" i="5"/>
  <c r="AM46" i="5"/>
  <c r="AL47" i="5"/>
  <c r="AM47" i="5"/>
  <c r="AL48" i="5"/>
  <c r="AM48" i="5"/>
  <c r="AL49" i="5"/>
  <c r="AM49" i="5"/>
  <c r="AL50" i="5"/>
  <c r="AM50" i="5"/>
  <c r="AL51" i="5"/>
  <c r="AM51" i="5"/>
  <c r="AL52" i="5"/>
  <c r="AM52" i="5"/>
  <c r="AL53" i="5"/>
  <c r="AR12" i="5" s="1"/>
  <c r="AM53" i="5"/>
  <c r="AS12" i="5" s="1"/>
  <c r="AL54" i="5"/>
  <c r="AM54" i="5"/>
  <c r="AL55" i="5"/>
  <c r="AM55" i="5"/>
  <c r="AL56" i="5"/>
  <c r="AM56" i="5"/>
  <c r="AL57" i="5"/>
  <c r="AM57" i="5"/>
  <c r="AL58" i="5"/>
  <c r="AM58" i="5"/>
  <c r="AL59" i="5"/>
  <c r="AM59" i="5"/>
  <c r="AL60" i="5"/>
  <c r="AM60" i="5"/>
  <c r="AL61" i="5"/>
  <c r="AM61" i="5"/>
  <c r="AL62" i="5"/>
  <c r="AM62" i="5"/>
  <c r="AL63" i="5"/>
  <c r="AM63" i="5"/>
  <c r="AL64" i="5"/>
  <c r="AM64" i="5"/>
  <c r="AL65" i="5"/>
  <c r="AM65" i="5"/>
  <c r="AL66" i="5"/>
  <c r="AM66" i="5"/>
  <c r="AL67" i="5"/>
  <c r="AM67" i="5"/>
  <c r="AL68" i="5"/>
  <c r="AM68" i="5"/>
  <c r="AL69" i="5"/>
  <c r="AM69" i="5"/>
  <c r="AL70" i="5"/>
  <c r="AM70" i="5"/>
  <c r="AL71" i="5"/>
  <c r="AM71" i="5"/>
  <c r="AL72" i="5"/>
  <c r="AM72" i="5"/>
  <c r="AL73" i="5"/>
  <c r="AM73" i="5"/>
  <c r="AL74" i="5"/>
  <c r="AM74" i="5"/>
  <c r="AL75" i="5"/>
  <c r="AM75" i="5"/>
  <c r="AL76" i="5"/>
  <c r="AM76" i="5"/>
  <c r="AL77" i="5"/>
  <c r="AM77" i="5"/>
  <c r="AL78" i="5"/>
  <c r="AM78" i="5"/>
  <c r="AL79" i="5"/>
  <c r="AM79" i="5"/>
  <c r="AL80" i="5"/>
  <c r="AM80" i="5"/>
  <c r="AL81" i="5"/>
  <c r="AM81" i="5"/>
  <c r="AL82" i="5"/>
  <c r="AM82" i="5"/>
  <c r="AL83" i="5"/>
  <c r="AM83" i="5"/>
  <c r="AL84" i="5"/>
  <c r="AM84" i="5"/>
  <c r="AL85" i="5"/>
  <c r="AM85" i="5"/>
  <c r="AL86" i="5"/>
  <c r="AM86" i="5"/>
  <c r="AL87" i="5"/>
  <c r="AM87" i="5"/>
  <c r="AL88" i="5"/>
  <c r="AM88" i="5"/>
  <c r="AL89" i="5"/>
  <c r="AM89" i="5"/>
  <c r="AL90" i="5"/>
  <c r="AM90" i="5"/>
  <c r="AL91" i="5"/>
  <c r="AM91" i="5"/>
  <c r="AL92" i="5"/>
  <c r="AM92" i="5"/>
  <c r="AL93" i="5"/>
  <c r="AM93" i="5"/>
  <c r="AL94" i="5"/>
  <c r="AM94" i="5"/>
  <c r="AL95" i="5"/>
  <c r="AM95" i="5"/>
  <c r="AL96" i="5"/>
  <c r="AM96" i="5"/>
  <c r="AL97" i="5"/>
  <c r="AM97" i="5"/>
  <c r="AL98" i="5"/>
  <c r="AM98" i="5"/>
  <c r="AL99" i="5"/>
  <c r="AM99" i="5"/>
  <c r="AL100" i="5"/>
  <c r="AM100" i="5"/>
  <c r="AL101" i="5"/>
  <c r="AM101" i="5"/>
  <c r="AL102" i="5"/>
  <c r="AM102" i="5"/>
  <c r="AL103" i="5"/>
  <c r="AM103" i="5"/>
  <c r="AL104" i="5"/>
  <c r="AM104" i="5"/>
  <c r="AL105" i="5"/>
  <c r="AM105" i="5"/>
  <c r="AL106" i="5"/>
  <c r="AM106" i="5"/>
  <c r="AL107" i="5"/>
  <c r="AM107" i="5"/>
  <c r="AL108" i="5"/>
  <c r="AM108" i="5"/>
  <c r="AL109" i="5"/>
  <c r="AM109" i="5"/>
  <c r="AL110" i="5"/>
  <c r="AM110" i="5"/>
  <c r="AL111" i="5"/>
  <c r="AM111" i="5"/>
  <c r="AL112" i="5"/>
  <c r="AM112" i="5"/>
  <c r="AL113" i="5"/>
  <c r="AM113" i="5"/>
  <c r="AL114" i="5"/>
  <c r="AM114" i="5"/>
  <c r="AL115" i="5"/>
  <c r="AM115" i="5"/>
  <c r="AL116" i="5"/>
  <c r="AM116" i="5"/>
  <c r="AK8" i="5"/>
  <c r="AK9" i="5"/>
  <c r="AK10" i="5"/>
  <c r="AK11" i="5"/>
  <c r="AK12" i="5"/>
  <c r="AK13" i="5"/>
  <c r="AK14" i="5"/>
  <c r="AK15" i="5"/>
  <c r="AK16" i="5"/>
  <c r="AK17" i="5"/>
  <c r="AQ11" i="5" s="1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Q12" i="5" s="1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1" i="5"/>
  <c r="AK82" i="5"/>
  <c r="AK83" i="5"/>
  <c r="AK84" i="5"/>
  <c r="AK85" i="5"/>
  <c r="AK86" i="5"/>
  <c r="AK87" i="5"/>
  <c r="AK88" i="5"/>
  <c r="AK89" i="5"/>
  <c r="AK90" i="5"/>
  <c r="AK91" i="5"/>
  <c r="AK92" i="5"/>
  <c r="AK93" i="5"/>
  <c r="AK94" i="5"/>
  <c r="AK95" i="5"/>
  <c r="AK96" i="5"/>
  <c r="AK97" i="5"/>
  <c r="AK98" i="5"/>
  <c r="AK99" i="5"/>
  <c r="AK100" i="5"/>
  <c r="AK101" i="5"/>
  <c r="AK102" i="5"/>
  <c r="AK103" i="5"/>
  <c r="AK104" i="5"/>
  <c r="AK105" i="5"/>
  <c r="AK106" i="5"/>
  <c r="AK107" i="5"/>
  <c r="AK108" i="5"/>
  <c r="AK109" i="5"/>
  <c r="AK110" i="5"/>
  <c r="AK111" i="5"/>
  <c r="AK112" i="5"/>
  <c r="AK113" i="5"/>
  <c r="AK114" i="5"/>
  <c r="AK115" i="5"/>
  <c r="AK116" i="5"/>
  <c r="AK7" i="5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5" i="4"/>
  <c r="I6" i="4"/>
  <c r="I7" i="4"/>
  <c r="I8" i="4"/>
  <c r="I9" i="4"/>
  <c r="I10" i="4"/>
  <c r="I11" i="4"/>
  <c r="I12" i="4"/>
  <c r="I13" i="4"/>
  <c r="I14" i="4"/>
  <c r="I15" i="4"/>
  <c r="I16" i="4"/>
  <c r="I17" i="4"/>
  <c r="I20" i="4"/>
  <c r="I5" i="4"/>
  <c r="D178" i="12" a="1"/>
  <c r="J187" i="12" s="1"/>
  <c r="N172" i="12"/>
  <c r="M172" i="12"/>
  <c r="L172" i="12"/>
  <c r="K172" i="12"/>
  <c r="J172" i="12"/>
  <c r="I172" i="12"/>
  <c r="H172" i="12"/>
  <c r="G172" i="12"/>
  <c r="F172" i="12"/>
  <c r="Z171" i="12"/>
  <c r="Y171" i="12"/>
  <c r="X171" i="12"/>
  <c r="W171" i="12"/>
  <c r="V171" i="12"/>
  <c r="U171" i="12"/>
  <c r="T171" i="12"/>
  <c r="S171" i="12"/>
  <c r="R171" i="12"/>
  <c r="Q171" i="12"/>
  <c r="O171" i="12"/>
  <c r="M171" i="12"/>
  <c r="L171" i="12"/>
  <c r="K171" i="12"/>
  <c r="J171" i="12"/>
  <c r="I171" i="12"/>
  <c r="H171" i="12"/>
  <c r="G171" i="12"/>
  <c r="F171" i="12"/>
  <c r="O170" i="12"/>
  <c r="N170" i="12"/>
  <c r="L170" i="12"/>
  <c r="K170" i="12"/>
  <c r="J170" i="12"/>
  <c r="I170" i="12"/>
  <c r="H170" i="12"/>
  <c r="G170" i="12"/>
  <c r="F170" i="12"/>
  <c r="Z169" i="12"/>
  <c r="Y169" i="12"/>
  <c r="X169" i="12"/>
  <c r="W169" i="12"/>
  <c r="V169" i="12"/>
  <c r="U169" i="12"/>
  <c r="T169" i="12"/>
  <c r="S169" i="12"/>
  <c r="R169" i="12"/>
  <c r="Q169" i="12"/>
  <c r="O169" i="12"/>
  <c r="N169" i="12"/>
  <c r="M169" i="12"/>
  <c r="K169" i="12"/>
  <c r="J169" i="12"/>
  <c r="I169" i="12"/>
  <c r="H169" i="12"/>
  <c r="G169" i="12"/>
  <c r="F169" i="12"/>
  <c r="Z168" i="12"/>
  <c r="Y168" i="12"/>
  <c r="X168" i="12"/>
  <c r="W168" i="12"/>
  <c r="V168" i="12"/>
  <c r="U168" i="12"/>
  <c r="T168" i="12"/>
  <c r="S168" i="12"/>
  <c r="R168" i="12"/>
  <c r="Q168" i="12"/>
  <c r="O168" i="12"/>
  <c r="N168" i="12"/>
  <c r="M168" i="12"/>
  <c r="L168" i="12"/>
  <c r="J168" i="12"/>
  <c r="I168" i="12"/>
  <c r="H168" i="12"/>
  <c r="G168" i="12"/>
  <c r="F168" i="12"/>
  <c r="O167" i="12"/>
  <c r="N167" i="12"/>
  <c r="M167" i="12"/>
  <c r="L167" i="12"/>
  <c r="K167" i="12"/>
  <c r="I167" i="12"/>
  <c r="H167" i="12"/>
  <c r="G167" i="12"/>
  <c r="F167" i="12"/>
  <c r="O166" i="12"/>
  <c r="N166" i="12"/>
  <c r="M166" i="12"/>
  <c r="L166" i="12"/>
  <c r="K166" i="12"/>
  <c r="J166" i="12"/>
  <c r="H166" i="12"/>
  <c r="G166" i="12"/>
  <c r="F166" i="12"/>
  <c r="Z165" i="12"/>
  <c r="Y165" i="12"/>
  <c r="X165" i="12"/>
  <c r="W165" i="12"/>
  <c r="V165" i="12"/>
  <c r="U165" i="12"/>
  <c r="T165" i="12"/>
  <c r="S165" i="12"/>
  <c r="R165" i="12"/>
  <c r="Q165" i="12"/>
  <c r="O165" i="12"/>
  <c r="N165" i="12"/>
  <c r="M165" i="12"/>
  <c r="L165" i="12"/>
  <c r="K165" i="12"/>
  <c r="J165" i="12"/>
  <c r="I165" i="12"/>
  <c r="G165" i="12"/>
  <c r="F165" i="12"/>
  <c r="O164" i="12"/>
  <c r="N164" i="12"/>
  <c r="M164" i="12"/>
  <c r="L164" i="12"/>
  <c r="K164" i="12"/>
  <c r="J164" i="12"/>
  <c r="I164" i="12"/>
  <c r="H164" i="12"/>
  <c r="F164" i="12"/>
  <c r="O163" i="12"/>
  <c r="N163" i="12"/>
  <c r="M163" i="12"/>
  <c r="L163" i="12"/>
  <c r="K163" i="12"/>
  <c r="J163" i="12"/>
  <c r="I163" i="12"/>
  <c r="H163" i="12"/>
  <c r="G163" i="12"/>
  <c r="Z160" i="12"/>
  <c r="Y160" i="12"/>
  <c r="X160" i="12"/>
  <c r="W160" i="12"/>
  <c r="V160" i="12"/>
  <c r="U160" i="12"/>
  <c r="T160" i="12"/>
  <c r="S160" i="12"/>
  <c r="R160" i="12"/>
  <c r="Q160" i="12"/>
  <c r="N158" i="12"/>
  <c r="N171" i="12" s="1"/>
  <c r="L156" i="12"/>
  <c r="L169" i="12" s="1"/>
  <c r="K155" i="12"/>
  <c r="K168" i="12" s="1"/>
  <c r="H152" i="12"/>
  <c r="H165" i="12" s="1"/>
  <c r="Q142" i="12"/>
  <c r="P142" i="12"/>
  <c r="Q141" i="12"/>
  <c r="P141" i="12"/>
  <c r="Q140" i="12"/>
  <c r="P140" i="12"/>
  <c r="Q139" i="12"/>
  <c r="P139" i="12"/>
  <c r="Q138" i="12"/>
  <c r="P138" i="12"/>
  <c r="Q137" i="12"/>
  <c r="P137" i="12"/>
  <c r="Q136" i="12"/>
  <c r="P136" i="12"/>
  <c r="Q135" i="12"/>
  <c r="P135" i="12"/>
  <c r="Q134" i="12"/>
  <c r="P134" i="12"/>
  <c r="F134" i="12"/>
  <c r="Q133" i="12"/>
  <c r="P133" i="12"/>
  <c r="E133" i="12"/>
  <c r="D133" i="12"/>
  <c r="Q132" i="12"/>
  <c r="P132" i="12"/>
  <c r="E132" i="12"/>
  <c r="D132" i="12"/>
  <c r="Q131" i="12"/>
  <c r="P131" i="12"/>
  <c r="E131" i="12"/>
  <c r="D131" i="12"/>
  <c r="Q130" i="12"/>
  <c r="P130" i="12"/>
  <c r="E130" i="12"/>
  <c r="D130" i="12"/>
  <c r="Q129" i="12"/>
  <c r="P129" i="12"/>
  <c r="E129" i="12"/>
  <c r="D129" i="12"/>
  <c r="Q128" i="12"/>
  <c r="P128" i="12"/>
  <c r="E128" i="12"/>
  <c r="F128" i="12" s="1"/>
  <c r="D128" i="12"/>
  <c r="Q127" i="12"/>
  <c r="P127" i="12"/>
  <c r="E127" i="12"/>
  <c r="D127" i="12"/>
  <c r="Q126" i="12"/>
  <c r="P126" i="12"/>
  <c r="E126" i="12"/>
  <c r="D126" i="12"/>
  <c r="Q125" i="12"/>
  <c r="P125" i="12"/>
  <c r="E125" i="12"/>
  <c r="D125" i="12"/>
  <c r="Q124" i="12"/>
  <c r="P124" i="12"/>
  <c r="E124" i="12"/>
  <c r="D124" i="12"/>
  <c r="Q123" i="12"/>
  <c r="P123" i="12"/>
  <c r="Q122" i="12"/>
  <c r="P122" i="12"/>
  <c r="Q121" i="12"/>
  <c r="P121" i="12"/>
  <c r="F117" i="12"/>
  <c r="Q116" i="12"/>
  <c r="P116" i="12"/>
  <c r="F116" i="12"/>
  <c r="C159" i="12" s="1"/>
  <c r="D159" i="12" s="1"/>
  <c r="Q115" i="12"/>
  <c r="P115" i="12"/>
  <c r="F115" i="12"/>
  <c r="C158" i="12" s="1"/>
  <c r="Q114" i="12"/>
  <c r="P114" i="12"/>
  <c r="F114" i="12"/>
  <c r="C157" i="12" s="1"/>
  <c r="D157" i="12" s="1"/>
  <c r="Z170" i="12" s="1"/>
  <c r="Q113" i="12"/>
  <c r="P113" i="12"/>
  <c r="F113" i="12"/>
  <c r="C156" i="12" s="1"/>
  <c r="Q112" i="12"/>
  <c r="P112" i="12"/>
  <c r="F112" i="12"/>
  <c r="C155" i="12" s="1"/>
  <c r="Q111" i="12"/>
  <c r="P111" i="12"/>
  <c r="F111" i="12"/>
  <c r="C154" i="12" s="1"/>
  <c r="D154" i="12" s="1"/>
  <c r="Q110" i="12"/>
  <c r="P110" i="12"/>
  <c r="F110" i="12"/>
  <c r="C153" i="12" s="1"/>
  <c r="D153" i="12" s="1"/>
  <c r="Q109" i="12"/>
  <c r="P109" i="12"/>
  <c r="F109" i="12"/>
  <c r="C152" i="12" s="1"/>
  <c r="Q108" i="12"/>
  <c r="P108" i="12"/>
  <c r="F108" i="12"/>
  <c r="C151" i="12" s="1"/>
  <c r="D151" i="12" s="1"/>
  <c r="V164" i="12" s="1"/>
  <c r="Q107" i="12"/>
  <c r="P107" i="12"/>
  <c r="F107" i="12"/>
  <c r="C150" i="12" s="1"/>
  <c r="D150" i="12" s="1"/>
  <c r="S163" i="12" s="1"/>
  <c r="Q106" i="12"/>
  <c r="P106" i="12"/>
  <c r="D53" i="12" a="1"/>
  <c r="I62" i="12" s="1"/>
  <c r="M23" i="12"/>
  <c r="L23" i="12"/>
  <c r="K23" i="12"/>
  <c r="J23" i="12"/>
  <c r="I23" i="12"/>
  <c r="H23" i="12"/>
  <c r="G23" i="12"/>
  <c r="F23" i="12"/>
  <c r="E23" i="12"/>
  <c r="D23" i="12"/>
  <c r="C23" i="12"/>
  <c r="N22" i="12"/>
  <c r="N21" i="12"/>
  <c r="N20" i="12"/>
  <c r="N19" i="12"/>
  <c r="N18" i="12"/>
  <c r="O17" i="12"/>
  <c r="O33" i="12" s="1"/>
  <c r="D94" i="12" s="1"/>
  <c r="M17" i="12"/>
  <c r="L17" i="12"/>
  <c r="K17" i="12"/>
  <c r="J17" i="12"/>
  <c r="I17" i="12"/>
  <c r="H17" i="12"/>
  <c r="G17" i="12"/>
  <c r="F17" i="12"/>
  <c r="F24" i="12" s="1"/>
  <c r="E17" i="12"/>
  <c r="D17" i="12"/>
  <c r="D24" i="12" s="1"/>
  <c r="C17" i="12"/>
  <c r="N16" i="12"/>
  <c r="N15" i="12"/>
  <c r="N14" i="12"/>
  <c r="N13" i="12"/>
  <c r="N12" i="12"/>
  <c r="N11" i="12"/>
  <c r="N10" i="12"/>
  <c r="N9" i="12"/>
  <c r="N8" i="12"/>
  <c r="N7" i="12"/>
  <c r="I122" i="8"/>
  <c r="I84" i="8" s="1"/>
  <c r="I123" i="8"/>
  <c r="I124" i="8"/>
  <c r="I125" i="8"/>
  <c r="I126" i="8"/>
  <c r="I127" i="8"/>
  <c r="I128" i="8"/>
  <c r="I129" i="8"/>
  <c r="I130" i="8"/>
  <c r="I131" i="8"/>
  <c r="I64" i="8"/>
  <c r="I78" i="8" s="1"/>
  <c r="I65" i="8"/>
  <c r="I66" i="8"/>
  <c r="I67" i="8"/>
  <c r="I68" i="8"/>
  <c r="I69" i="8"/>
  <c r="I70" i="8"/>
  <c r="I71" i="8"/>
  <c r="I72" i="8"/>
  <c r="I73" i="8"/>
  <c r="I74" i="8"/>
  <c r="V31" i="11"/>
  <c r="U31" i="11"/>
  <c r="T31" i="11"/>
  <c r="S31" i="11"/>
  <c r="R31" i="11"/>
  <c r="Q31" i="11"/>
  <c r="P31" i="11"/>
  <c r="O31" i="11"/>
  <c r="N31" i="11"/>
  <c r="V30" i="11"/>
  <c r="U30" i="11"/>
  <c r="T30" i="11"/>
  <c r="S30" i="11"/>
  <c r="R30" i="11"/>
  <c r="Q30" i="11"/>
  <c r="P30" i="11"/>
  <c r="O30" i="11"/>
  <c r="N30" i="11"/>
  <c r="K16" i="11"/>
  <c r="L15" i="11"/>
  <c r="L14" i="11"/>
  <c r="G4" i="11"/>
  <c r="E4" i="11"/>
  <c r="G3" i="11"/>
  <c r="E3" i="11"/>
  <c r="G2" i="11"/>
  <c r="E2" i="11"/>
  <c r="AP60" i="10"/>
  <c r="AP59" i="10"/>
  <c r="AP58" i="10"/>
  <c r="AP57" i="10"/>
  <c r="AP56" i="10"/>
  <c r="AP55" i="10"/>
  <c r="AP54" i="10"/>
  <c r="AP53" i="10"/>
  <c r="AP52" i="10"/>
  <c r="AP51" i="10"/>
  <c r="AP50" i="10"/>
  <c r="AP49" i="10"/>
  <c r="AP48" i="10"/>
  <c r="AP47" i="10"/>
  <c r="AP46" i="10"/>
  <c r="AP45" i="10"/>
  <c r="AP44" i="10"/>
  <c r="AP43" i="10"/>
  <c r="AP42" i="10"/>
  <c r="AP41" i="10"/>
  <c r="AP40" i="10"/>
  <c r="N26" i="10"/>
  <c r="N27" i="10" s="1"/>
  <c r="P25" i="10"/>
  <c r="O25" i="10"/>
  <c r="L25" i="10"/>
  <c r="I25" i="10"/>
  <c r="P24" i="10"/>
  <c r="O24" i="10"/>
  <c r="L24" i="10"/>
  <c r="I24" i="10"/>
  <c r="P23" i="10"/>
  <c r="O23" i="10"/>
  <c r="L23" i="10"/>
  <c r="I23" i="10"/>
  <c r="P22" i="10"/>
  <c r="O22" i="10"/>
  <c r="L22" i="10"/>
  <c r="I22" i="10"/>
  <c r="P21" i="10"/>
  <c r="O21" i="10"/>
  <c r="L21" i="10"/>
  <c r="I21" i="10"/>
  <c r="P20" i="10"/>
  <c r="O20" i="10"/>
  <c r="L20" i="10"/>
  <c r="I20" i="10"/>
  <c r="P19" i="10"/>
  <c r="O19" i="10"/>
  <c r="L19" i="10"/>
  <c r="I19" i="10"/>
  <c r="P18" i="10"/>
  <c r="O18" i="10"/>
  <c r="L18" i="10"/>
  <c r="I18" i="10"/>
  <c r="P17" i="10"/>
  <c r="O17" i="10"/>
  <c r="L17" i="10"/>
  <c r="I17" i="10"/>
  <c r="P16" i="10"/>
  <c r="O16" i="10"/>
  <c r="L16" i="10"/>
  <c r="I16" i="10"/>
  <c r="U15" i="10"/>
  <c r="P15" i="10"/>
  <c r="O15" i="10"/>
  <c r="L15" i="10"/>
  <c r="I15" i="10"/>
  <c r="T14" i="10"/>
  <c r="P14" i="10"/>
  <c r="O14" i="10"/>
  <c r="L14" i="10"/>
  <c r="I14" i="10"/>
  <c r="U13" i="10"/>
  <c r="V13" i="10" s="1"/>
  <c r="P13" i="10"/>
  <c r="O13" i="10"/>
  <c r="L13" i="10"/>
  <c r="I13" i="10"/>
  <c r="U12" i="10"/>
  <c r="V12" i="10" s="1"/>
  <c r="P12" i="10"/>
  <c r="O12" i="10"/>
  <c r="L12" i="10"/>
  <c r="I12" i="10"/>
  <c r="U11" i="10"/>
  <c r="V11" i="10" s="1"/>
  <c r="P11" i="10"/>
  <c r="O11" i="10"/>
  <c r="L11" i="10"/>
  <c r="I11" i="10"/>
  <c r="U10" i="10"/>
  <c r="V10" i="10" s="1"/>
  <c r="Q10" i="10"/>
  <c r="P10" i="10"/>
  <c r="O10" i="10"/>
  <c r="L10" i="10"/>
  <c r="I10" i="10"/>
  <c r="U9" i="10"/>
  <c r="V9" i="10" s="1"/>
  <c r="P9" i="10"/>
  <c r="O9" i="10"/>
  <c r="L9" i="10"/>
  <c r="I9" i="10"/>
  <c r="U8" i="10"/>
  <c r="V8" i="10" s="1"/>
  <c r="P8" i="10"/>
  <c r="O8" i="10"/>
  <c r="L8" i="10"/>
  <c r="I8" i="10"/>
  <c r="U7" i="10"/>
  <c r="V7" i="10" s="1"/>
  <c r="P7" i="10"/>
  <c r="O7" i="10"/>
  <c r="L7" i="10"/>
  <c r="I7" i="10"/>
  <c r="U6" i="10"/>
  <c r="V6" i="10" s="1"/>
  <c r="P6" i="10"/>
  <c r="O6" i="10"/>
  <c r="L6" i="10"/>
  <c r="I6" i="10"/>
  <c r="U5" i="10"/>
  <c r="V5" i="10" s="1"/>
  <c r="Q5" i="10"/>
  <c r="P5" i="10"/>
  <c r="O5" i="10"/>
  <c r="L5" i="10"/>
  <c r="I5" i="10"/>
  <c r="U4" i="10"/>
  <c r="U14" i="10" s="1"/>
  <c r="V14" i="10" s="1"/>
  <c r="P4" i="10"/>
  <c r="O4" i="10"/>
  <c r="L4" i="10"/>
  <c r="I4" i="10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3" i="3"/>
  <c r="S14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B14" i="2"/>
  <c r="H131" i="8"/>
  <c r="G131" i="8"/>
  <c r="F131" i="8"/>
  <c r="E131" i="8"/>
  <c r="D131" i="8"/>
  <c r="C131" i="8"/>
  <c r="B131" i="8"/>
  <c r="H130" i="8"/>
  <c r="G130" i="8"/>
  <c r="F130" i="8"/>
  <c r="E130" i="8"/>
  <c r="D130" i="8"/>
  <c r="C130" i="8"/>
  <c r="B130" i="8"/>
  <c r="H129" i="8"/>
  <c r="G129" i="8"/>
  <c r="F129" i="8"/>
  <c r="E129" i="8"/>
  <c r="D129" i="8"/>
  <c r="C129" i="8"/>
  <c r="B129" i="8"/>
  <c r="H128" i="8"/>
  <c r="G128" i="8"/>
  <c r="F128" i="8"/>
  <c r="E128" i="8"/>
  <c r="D128" i="8"/>
  <c r="C128" i="8"/>
  <c r="B128" i="8"/>
  <c r="H127" i="8"/>
  <c r="G127" i="8"/>
  <c r="F127" i="8"/>
  <c r="E127" i="8"/>
  <c r="D127" i="8"/>
  <c r="C127" i="8"/>
  <c r="B127" i="8"/>
  <c r="H126" i="8"/>
  <c r="G126" i="8"/>
  <c r="F126" i="8"/>
  <c r="E126" i="8"/>
  <c r="D126" i="8"/>
  <c r="D86" i="8" s="1"/>
  <c r="C126" i="8"/>
  <c r="B126" i="8"/>
  <c r="H125" i="8"/>
  <c r="G125" i="8"/>
  <c r="F125" i="8"/>
  <c r="E125" i="8"/>
  <c r="D125" i="8"/>
  <c r="C125" i="8"/>
  <c r="B125" i="8"/>
  <c r="H124" i="8"/>
  <c r="H85" i="8" s="1"/>
  <c r="G124" i="8"/>
  <c r="F124" i="8"/>
  <c r="E124" i="8"/>
  <c r="D124" i="8"/>
  <c r="C124" i="8"/>
  <c r="B124" i="8"/>
  <c r="H123" i="8"/>
  <c r="G123" i="8"/>
  <c r="F123" i="8"/>
  <c r="E123" i="8"/>
  <c r="D123" i="8"/>
  <c r="C123" i="8"/>
  <c r="C85" i="8" s="1"/>
  <c r="B123" i="8"/>
  <c r="B85" i="8" s="1"/>
  <c r="H122" i="8"/>
  <c r="H84" i="8" s="1"/>
  <c r="G122" i="8"/>
  <c r="G84" i="8" s="1"/>
  <c r="F122" i="8"/>
  <c r="F84" i="8" s="1"/>
  <c r="E122" i="8"/>
  <c r="E84" i="8" s="1"/>
  <c r="D122" i="8"/>
  <c r="D84" i="8" s="1"/>
  <c r="C122" i="8"/>
  <c r="B122" i="8"/>
  <c r="B84" i="8" s="1"/>
  <c r="C84" i="8"/>
  <c r="H74" i="8"/>
  <c r="G74" i="8"/>
  <c r="F74" i="8"/>
  <c r="E74" i="8"/>
  <c r="D74" i="8"/>
  <c r="C74" i="8"/>
  <c r="B74" i="8"/>
  <c r="H73" i="8"/>
  <c r="G73" i="8"/>
  <c r="F73" i="8"/>
  <c r="E73" i="8"/>
  <c r="D73" i="8"/>
  <c r="C73" i="8"/>
  <c r="B73" i="8"/>
  <c r="H72" i="8"/>
  <c r="G72" i="8"/>
  <c r="F72" i="8"/>
  <c r="E72" i="8"/>
  <c r="D72" i="8"/>
  <c r="C72" i="8"/>
  <c r="B72" i="8"/>
  <c r="H71" i="8"/>
  <c r="G71" i="8"/>
  <c r="F71" i="8"/>
  <c r="E71" i="8"/>
  <c r="D71" i="8"/>
  <c r="C71" i="8"/>
  <c r="B71" i="8"/>
  <c r="H70" i="8"/>
  <c r="G70" i="8"/>
  <c r="F70" i="8"/>
  <c r="E70" i="8"/>
  <c r="D70" i="8"/>
  <c r="C70" i="8"/>
  <c r="B70" i="8"/>
  <c r="H69" i="8"/>
  <c r="G69" i="8"/>
  <c r="F69" i="8"/>
  <c r="E69" i="8"/>
  <c r="D69" i="8"/>
  <c r="C69" i="8"/>
  <c r="B69" i="8"/>
  <c r="H68" i="8"/>
  <c r="G68" i="8"/>
  <c r="F68" i="8"/>
  <c r="E68" i="8"/>
  <c r="D68" i="8"/>
  <c r="C68" i="8"/>
  <c r="B68" i="8"/>
  <c r="H67" i="8"/>
  <c r="G67" i="8"/>
  <c r="F67" i="8"/>
  <c r="E67" i="8"/>
  <c r="D67" i="8"/>
  <c r="C67" i="8"/>
  <c r="B67" i="8"/>
  <c r="H66" i="8"/>
  <c r="G66" i="8"/>
  <c r="F66" i="8"/>
  <c r="E66" i="8"/>
  <c r="D66" i="8"/>
  <c r="C66" i="8"/>
  <c r="B66" i="8"/>
  <c r="H65" i="8"/>
  <c r="H79" i="8" s="1"/>
  <c r="G65" i="8"/>
  <c r="F65" i="8"/>
  <c r="E65" i="8"/>
  <c r="D65" i="8"/>
  <c r="C65" i="8"/>
  <c r="B65" i="8"/>
  <c r="H64" i="8"/>
  <c r="H78" i="8" s="1"/>
  <c r="G64" i="8"/>
  <c r="G78" i="8" s="1"/>
  <c r="F64" i="8"/>
  <c r="F78" i="8" s="1"/>
  <c r="E64" i="8"/>
  <c r="E78" i="8" s="1"/>
  <c r="D64" i="8"/>
  <c r="D78" i="8" s="1"/>
  <c r="C64" i="8"/>
  <c r="C78" i="8" s="1"/>
  <c r="B64" i="8"/>
  <c r="B78" i="8" s="1"/>
  <c r="AH53" i="8"/>
  <c r="AH51" i="8"/>
  <c r="AE44" i="8"/>
  <c r="AD44" i="8"/>
  <c r="AC44" i="8"/>
  <c r="AB44" i="8"/>
  <c r="AA44" i="8"/>
  <c r="Z44" i="8"/>
  <c r="Y44" i="8"/>
  <c r="X44" i="8"/>
  <c r="W44" i="8"/>
  <c r="T44" i="8"/>
  <c r="S44" i="8"/>
  <c r="R44" i="8"/>
  <c r="Q44" i="8"/>
  <c r="P44" i="8"/>
  <c r="O44" i="8"/>
  <c r="N44" i="8"/>
  <c r="M44" i="8"/>
  <c r="L44" i="8"/>
  <c r="J44" i="8"/>
  <c r="I44" i="8"/>
  <c r="H44" i="8"/>
  <c r="G44" i="8"/>
  <c r="F44" i="8"/>
  <c r="E44" i="8"/>
  <c r="D44" i="8"/>
  <c r="C44" i="8"/>
  <c r="B44" i="8"/>
  <c r="AE43" i="8"/>
  <c r="AD43" i="8"/>
  <c r="AC43" i="8"/>
  <c r="AB43" i="8"/>
  <c r="AA43" i="8"/>
  <c r="Z43" i="8"/>
  <c r="Y43" i="8"/>
  <c r="X43" i="8"/>
  <c r="W43" i="8"/>
  <c r="T43" i="8"/>
  <c r="S43" i="8"/>
  <c r="R43" i="8"/>
  <c r="Q43" i="8"/>
  <c r="P43" i="8"/>
  <c r="O43" i="8"/>
  <c r="N43" i="8"/>
  <c r="M43" i="8"/>
  <c r="L43" i="8"/>
  <c r="J43" i="8"/>
  <c r="I43" i="8"/>
  <c r="H43" i="8"/>
  <c r="G43" i="8"/>
  <c r="F43" i="8"/>
  <c r="E43" i="8"/>
  <c r="D43" i="8"/>
  <c r="C43" i="8"/>
  <c r="B43" i="8"/>
  <c r="AE42" i="8"/>
  <c r="AD42" i="8"/>
  <c r="AC42" i="8"/>
  <c r="AB42" i="8"/>
  <c r="AA42" i="8"/>
  <c r="Z42" i="8"/>
  <c r="Y42" i="8"/>
  <c r="X42" i="8"/>
  <c r="W42" i="8"/>
  <c r="T42" i="8"/>
  <c r="S42" i="8"/>
  <c r="R42" i="8"/>
  <c r="Q42" i="8"/>
  <c r="P42" i="8"/>
  <c r="O42" i="8"/>
  <c r="N42" i="8"/>
  <c r="M42" i="8"/>
  <c r="L42" i="8"/>
  <c r="J42" i="8"/>
  <c r="I42" i="8"/>
  <c r="H42" i="8"/>
  <c r="G42" i="8"/>
  <c r="F42" i="8"/>
  <c r="E42" i="8"/>
  <c r="D42" i="8"/>
  <c r="C42" i="8"/>
  <c r="B42" i="8"/>
  <c r="AE41" i="8"/>
  <c r="AD41" i="8"/>
  <c r="AC41" i="8"/>
  <c r="AB41" i="8"/>
  <c r="AA41" i="8"/>
  <c r="Z41" i="8"/>
  <c r="Y41" i="8"/>
  <c r="X41" i="8"/>
  <c r="W41" i="8"/>
  <c r="T41" i="8"/>
  <c r="S41" i="8"/>
  <c r="R41" i="8"/>
  <c r="Q41" i="8"/>
  <c r="P41" i="8"/>
  <c r="O41" i="8"/>
  <c r="N41" i="8"/>
  <c r="M41" i="8"/>
  <c r="L41" i="8"/>
  <c r="J41" i="8"/>
  <c r="I41" i="8"/>
  <c r="H41" i="8"/>
  <c r="G41" i="8"/>
  <c r="F41" i="8"/>
  <c r="E41" i="8"/>
  <c r="D41" i="8"/>
  <c r="C41" i="8"/>
  <c r="B41" i="8"/>
  <c r="AE40" i="8"/>
  <c r="AD40" i="8"/>
  <c r="AC40" i="8"/>
  <c r="AB40" i="8"/>
  <c r="AA40" i="8"/>
  <c r="Z40" i="8"/>
  <c r="Y40" i="8"/>
  <c r="X40" i="8"/>
  <c r="W40" i="8"/>
  <c r="T40" i="8"/>
  <c r="S40" i="8"/>
  <c r="R40" i="8"/>
  <c r="Q40" i="8"/>
  <c r="P40" i="8"/>
  <c r="O40" i="8"/>
  <c r="N40" i="8"/>
  <c r="M40" i="8"/>
  <c r="L40" i="8"/>
  <c r="J40" i="8"/>
  <c r="I40" i="8"/>
  <c r="H40" i="8"/>
  <c r="G40" i="8"/>
  <c r="F40" i="8"/>
  <c r="E40" i="8"/>
  <c r="D40" i="8"/>
  <c r="C40" i="8"/>
  <c r="B40" i="8"/>
  <c r="AE39" i="8"/>
  <c r="AD39" i="8"/>
  <c r="AC39" i="8"/>
  <c r="AB39" i="8"/>
  <c r="AA39" i="8"/>
  <c r="Z39" i="8"/>
  <c r="Y39" i="8"/>
  <c r="X39" i="8"/>
  <c r="W39" i="8"/>
  <c r="T39" i="8"/>
  <c r="S39" i="8"/>
  <c r="R39" i="8"/>
  <c r="Q39" i="8"/>
  <c r="P39" i="8"/>
  <c r="O39" i="8"/>
  <c r="N39" i="8"/>
  <c r="M39" i="8"/>
  <c r="L39" i="8"/>
  <c r="J39" i="8"/>
  <c r="I39" i="8"/>
  <c r="H39" i="8"/>
  <c r="G39" i="8"/>
  <c r="F39" i="8"/>
  <c r="E39" i="8"/>
  <c r="D39" i="8"/>
  <c r="C39" i="8"/>
  <c r="B39" i="8"/>
  <c r="AE38" i="8"/>
  <c r="AD38" i="8"/>
  <c r="AC38" i="8"/>
  <c r="AB38" i="8"/>
  <c r="AA38" i="8"/>
  <c r="Z38" i="8"/>
  <c r="Y38" i="8"/>
  <c r="X38" i="8"/>
  <c r="W38" i="8"/>
  <c r="T38" i="8"/>
  <c r="S38" i="8"/>
  <c r="R38" i="8"/>
  <c r="Q38" i="8"/>
  <c r="P38" i="8"/>
  <c r="O38" i="8"/>
  <c r="N38" i="8"/>
  <c r="M38" i="8"/>
  <c r="L38" i="8"/>
  <c r="J38" i="8"/>
  <c r="I38" i="8"/>
  <c r="H38" i="8"/>
  <c r="G38" i="8"/>
  <c r="F38" i="8"/>
  <c r="E38" i="8"/>
  <c r="D38" i="8"/>
  <c r="C38" i="8"/>
  <c r="B38" i="8"/>
  <c r="AE37" i="8"/>
  <c r="AD37" i="8"/>
  <c r="AC37" i="8"/>
  <c r="AB37" i="8"/>
  <c r="AA37" i="8"/>
  <c r="Z37" i="8"/>
  <c r="Y37" i="8"/>
  <c r="X37" i="8"/>
  <c r="W37" i="8"/>
  <c r="T37" i="8"/>
  <c r="S37" i="8"/>
  <c r="R37" i="8"/>
  <c r="Q37" i="8"/>
  <c r="P37" i="8"/>
  <c r="O37" i="8"/>
  <c r="N37" i="8"/>
  <c r="M37" i="8"/>
  <c r="L37" i="8"/>
  <c r="J37" i="8"/>
  <c r="I37" i="8"/>
  <c r="H37" i="8"/>
  <c r="G37" i="8"/>
  <c r="F37" i="8"/>
  <c r="E37" i="8"/>
  <c r="D37" i="8"/>
  <c r="C37" i="8"/>
  <c r="B37" i="8"/>
  <c r="AE36" i="8"/>
  <c r="AD36" i="8"/>
  <c r="AC36" i="8"/>
  <c r="AB36" i="8"/>
  <c r="AA36" i="8"/>
  <c r="Z36" i="8"/>
  <c r="Y36" i="8"/>
  <c r="X36" i="8"/>
  <c r="W36" i="8"/>
  <c r="T36" i="8"/>
  <c r="S36" i="8"/>
  <c r="R36" i="8"/>
  <c r="Q36" i="8"/>
  <c r="P36" i="8"/>
  <c r="O36" i="8"/>
  <c r="N36" i="8"/>
  <c r="M36" i="8"/>
  <c r="L36" i="8"/>
  <c r="J36" i="8"/>
  <c r="I36" i="8"/>
  <c r="H36" i="8"/>
  <c r="G36" i="8"/>
  <c r="F36" i="8"/>
  <c r="E36" i="8"/>
  <c r="D36" i="8"/>
  <c r="C36" i="8"/>
  <c r="B36" i="8"/>
  <c r="AE35" i="8"/>
  <c r="AD35" i="8"/>
  <c r="AC35" i="8"/>
  <c r="AB35" i="8"/>
  <c r="AA35" i="8"/>
  <c r="Z35" i="8"/>
  <c r="Y35" i="8"/>
  <c r="X35" i="8"/>
  <c r="W35" i="8"/>
  <c r="T35" i="8"/>
  <c r="S35" i="8"/>
  <c r="R35" i="8"/>
  <c r="Q35" i="8"/>
  <c r="P35" i="8"/>
  <c r="O35" i="8"/>
  <c r="N35" i="8"/>
  <c r="M35" i="8"/>
  <c r="L35" i="8"/>
  <c r="J35" i="8"/>
  <c r="I35" i="8"/>
  <c r="H35" i="8"/>
  <c r="G35" i="8"/>
  <c r="F35" i="8"/>
  <c r="E35" i="8"/>
  <c r="D35" i="8"/>
  <c r="C35" i="8"/>
  <c r="B35" i="8"/>
  <c r="AE34" i="8"/>
  <c r="AD34" i="8"/>
  <c r="AC34" i="8"/>
  <c r="AB34" i="8"/>
  <c r="AA34" i="8"/>
  <c r="Z34" i="8"/>
  <c r="Y34" i="8"/>
  <c r="X34" i="8"/>
  <c r="W34" i="8"/>
  <c r="T34" i="8"/>
  <c r="S34" i="8"/>
  <c r="R34" i="8"/>
  <c r="Q34" i="8"/>
  <c r="P34" i="8"/>
  <c r="O34" i="8"/>
  <c r="N34" i="8"/>
  <c r="M34" i="8"/>
  <c r="L34" i="8"/>
  <c r="J34" i="8"/>
  <c r="I34" i="8"/>
  <c r="H34" i="8"/>
  <c r="G34" i="8"/>
  <c r="F34" i="8"/>
  <c r="E34" i="8"/>
  <c r="D34" i="8"/>
  <c r="C34" i="8"/>
  <c r="B34" i="8"/>
  <c r="AE29" i="8"/>
  <c r="AD29" i="8"/>
  <c r="AC29" i="8"/>
  <c r="AB29" i="8"/>
  <c r="AA29" i="8"/>
  <c r="Z29" i="8"/>
  <c r="Y29" i="8"/>
  <c r="X29" i="8"/>
  <c r="W29" i="8"/>
  <c r="T29" i="8"/>
  <c r="S29" i="8"/>
  <c r="R29" i="8"/>
  <c r="Q29" i="8"/>
  <c r="P29" i="8"/>
  <c r="O29" i="8"/>
  <c r="N29" i="8"/>
  <c r="M29" i="8"/>
  <c r="L29" i="8"/>
  <c r="J29" i="8"/>
  <c r="I29" i="8"/>
  <c r="H29" i="8"/>
  <c r="G29" i="8"/>
  <c r="F29" i="8"/>
  <c r="E29" i="8"/>
  <c r="D29" i="8"/>
  <c r="C29" i="8"/>
  <c r="B29" i="8"/>
  <c r="AE28" i="8"/>
  <c r="AD28" i="8"/>
  <c r="AC28" i="8"/>
  <c r="AB28" i="8"/>
  <c r="AA28" i="8"/>
  <c r="Z28" i="8"/>
  <c r="Y28" i="8"/>
  <c r="X28" i="8"/>
  <c r="W28" i="8"/>
  <c r="T28" i="8"/>
  <c r="S28" i="8"/>
  <c r="R28" i="8"/>
  <c r="Q28" i="8"/>
  <c r="P28" i="8"/>
  <c r="O28" i="8"/>
  <c r="N28" i="8"/>
  <c r="M28" i="8"/>
  <c r="L28" i="8"/>
  <c r="J28" i="8"/>
  <c r="I28" i="8"/>
  <c r="H28" i="8"/>
  <c r="G28" i="8"/>
  <c r="F28" i="8"/>
  <c r="E28" i="8"/>
  <c r="D28" i="8"/>
  <c r="C28" i="8"/>
  <c r="B28" i="8"/>
  <c r="AE27" i="8"/>
  <c r="AD27" i="8"/>
  <c r="AC27" i="8"/>
  <c r="AB27" i="8"/>
  <c r="AA27" i="8"/>
  <c r="Z27" i="8"/>
  <c r="Y27" i="8"/>
  <c r="X27" i="8"/>
  <c r="W27" i="8"/>
  <c r="T27" i="8"/>
  <c r="S27" i="8"/>
  <c r="R27" i="8"/>
  <c r="Q27" i="8"/>
  <c r="P27" i="8"/>
  <c r="O27" i="8"/>
  <c r="N27" i="8"/>
  <c r="M27" i="8"/>
  <c r="L27" i="8"/>
  <c r="J27" i="8"/>
  <c r="I27" i="8"/>
  <c r="H27" i="8"/>
  <c r="G27" i="8"/>
  <c r="F27" i="8"/>
  <c r="E27" i="8"/>
  <c r="D27" i="8"/>
  <c r="C27" i="8"/>
  <c r="B27" i="8"/>
  <c r="AE26" i="8"/>
  <c r="AD26" i="8"/>
  <c r="AC26" i="8"/>
  <c r="AB26" i="8"/>
  <c r="AA26" i="8"/>
  <c r="Z26" i="8"/>
  <c r="Y26" i="8"/>
  <c r="X26" i="8"/>
  <c r="W26" i="8"/>
  <c r="T26" i="8"/>
  <c r="S26" i="8"/>
  <c r="R26" i="8"/>
  <c r="Q26" i="8"/>
  <c r="P26" i="8"/>
  <c r="O26" i="8"/>
  <c r="N26" i="8"/>
  <c r="M26" i="8"/>
  <c r="L26" i="8"/>
  <c r="J26" i="8"/>
  <c r="I26" i="8"/>
  <c r="H26" i="8"/>
  <c r="G26" i="8"/>
  <c r="F26" i="8"/>
  <c r="E26" i="8"/>
  <c r="D26" i="8"/>
  <c r="C26" i="8"/>
  <c r="B26" i="8"/>
  <c r="AE25" i="8"/>
  <c r="AD25" i="8"/>
  <c r="AC25" i="8"/>
  <c r="AB25" i="8"/>
  <c r="AA25" i="8"/>
  <c r="Z25" i="8"/>
  <c r="Y25" i="8"/>
  <c r="X25" i="8"/>
  <c r="W25" i="8"/>
  <c r="T25" i="8"/>
  <c r="S25" i="8"/>
  <c r="R25" i="8"/>
  <c r="Q25" i="8"/>
  <c r="P25" i="8"/>
  <c r="O25" i="8"/>
  <c r="N25" i="8"/>
  <c r="M25" i="8"/>
  <c r="L25" i="8"/>
  <c r="J25" i="8"/>
  <c r="I25" i="8"/>
  <c r="H25" i="8"/>
  <c r="G25" i="8"/>
  <c r="F25" i="8"/>
  <c r="E25" i="8"/>
  <c r="D25" i="8"/>
  <c r="C25" i="8"/>
  <c r="B25" i="8"/>
  <c r="AE24" i="8"/>
  <c r="AD24" i="8"/>
  <c r="AC24" i="8"/>
  <c r="AB24" i="8"/>
  <c r="AA24" i="8"/>
  <c r="Z24" i="8"/>
  <c r="Y24" i="8"/>
  <c r="X24" i="8"/>
  <c r="W24" i="8"/>
  <c r="T24" i="8"/>
  <c r="S24" i="8"/>
  <c r="R24" i="8"/>
  <c r="Q24" i="8"/>
  <c r="P24" i="8"/>
  <c r="O24" i="8"/>
  <c r="N24" i="8"/>
  <c r="M24" i="8"/>
  <c r="L24" i="8"/>
  <c r="J24" i="8"/>
  <c r="I24" i="8"/>
  <c r="H24" i="8"/>
  <c r="G24" i="8"/>
  <c r="F24" i="8"/>
  <c r="E24" i="8"/>
  <c r="D24" i="8"/>
  <c r="C24" i="8"/>
  <c r="B24" i="8"/>
  <c r="AE23" i="8"/>
  <c r="AD23" i="8"/>
  <c r="AC23" i="8"/>
  <c r="AB23" i="8"/>
  <c r="AA23" i="8"/>
  <c r="Z23" i="8"/>
  <c r="Y23" i="8"/>
  <c r="X23" i="8"/>
  <c r="W23" i="8"/>
  <c r="T23" i="8"/>
  <c r="S23" i="8"/>
  <c r="R23" i="8"/>
  <c r="Q23" i="8"/>
  <c r="P23" i="8"/>
  <c r="O23" i="8"/>
  <c r="N23" i="8"/>
  <c r="M23" i="8"/>
  <c r="L23" i="8"/>
  <c r="J23" i="8"/>
  <c r="I23" i="8"/>
  <c r="H23" i="8"/>
  <c r="G23" i="8"/>
  <c r="F23" i="8"/>
  <c r="E23" i="8"/>
  <c r="D23" i="8"/>
  <c r="C23" i="8"/>
  <c r="B23" i="8"/>
  <c r="AE22" i="8"/>
  <c r="AD22" i="8"/>
  <c r="AC22" i="8"/>
  <c r="AB22" i="8"/>
  <c r="AA22" i="8"/>
  <c r="Z22" i="8"/>
  <c r="Y22" i="8"/>
  <c r="X22" i="8"/>
  <c r="W22" i="8"/>
  <c r="T22" i="8"/>
  <c r="S22" i="8"/>
  <c r="R22" i="8"/>
  <c r="Q22" i="8"/>
  <c r="P22" i="8"/>
  <c r="O22" i="8"/>
  <c r="N22" i="8"/>
  <c r="M22" i="8"/>
  <c r="L22" i="8"/>
  <c r="J22" i="8"/>
  <c r="I22" i="8"/>
  <c r="H22" i="8"/>
  <c r="G22" i="8"/>
  <c r="F22" i="8"/>
  <c r="E22" i="8"/>
  <c r="D22" i="8"/>
  <c r="C22" i="8"/>
  <c r="B22" i="8"/>
  <c r="AE21" i="8"/>
  <c r="AD21" i="8"/>
  <c r="AC21" i="8"/>
  <c r="AB21" i="8"/>
  <c r="AA21" i="8"/>
  <c r="Z21" i="8"/>
  <c r="Y21" i="8"/>
  <c r="X21" i="8"/>
  <c r="W21" i="8"/>
  <c r="T21" i="8"/>
  <c r="S21" i="8"/>
  <c r="R21" i="8"/>
  <c r="Q21" i="8"/>
  <c r="P21" i="8"/>
  <c r="O21" i="8"/>
  <c r="N21" i="8"/>
  <c r="M21" i="8"/>
  <c r="L21" i="8"/>
  <c r="J21" i="8"/>
  <c r="I21" i="8"/>
  <c r="H21" i="8"/>
  <c r="G21" i="8"/>
  <c r="F21" i="8"/>
  <c r="E21" i="8"/>
  <c r="D21" i="8"/>
  <c r="C21" i="8"/>
  <c r="B21" i="8"/>
  <c r="AE20" i="8"/>
  <c r="AD20" i="8"/>
  <c r="AC20" i="8"/>
  <c r="AB20" i="8"/>
  <c r="AA20" i="8"/>
  <c r="Z20" i="8"/>
  <c r="Y20" i="8"/>
  <c r="X20" i="8"/>
  <c r="W20" i="8"/>
  <c r="T20" i="8"/>
  <c r="S20" i="8"/>
  <c r="R20" i="8"/>
  <c r="Q20" i="8"/>
  <c r="P20" i="8"/>
  <c r="O20" i="8"/>
  <c r="N20" i="8"/>
  <c r="M20" i="8"/>
  <c r="L20" i="8"/>
  <c r="J20" i="8"/>
  <c r="I20" i="8"/>
  <c r="H20" i="8"/>
  <c r="G20" i="8"/>
  <c r="F20" i="8"/>
  <c r="E20" i="8"/>
  <c r="D20" i="8"/>
  <c r="C20" i="8"/>
  <c r="B20" i="8"/>
  <c r="AE19" i="8"/>
  <c r="AD19" i="8"/>
  <c r="AC19" i="8"/>
  <c r="AB19" i="8"/>
  <c r="AA19" i="8"/>
  <c r="Z19" i="8"/>
  <c r="Y19" i="8"/>
  <c r="X19" i="8"/>
  <c r="W19" i="8"/>
  <c r="T19" i="8"/>
  <c r="S19" i="8"/>
  <c r="R19" i="8"/>
  <c r="Q19" i="8"/>
  <c r="P19" i="8"/>
  <c r="O19" i="8"/>
  <c r="N19" i="8"/>
  <c r="M19" i="8"/>
  <c r="L19" i="8"/>
  <c r="J19" i="8"/>
  <c r="I19" i="8"/>
  <c r="H19" i="8"/>
  <c r="G19" i="8"/>
  <c r="F19" i="8"/>
  <c r="E19" i="8"/>
  <c r="D19" i="8"/>
  <c r="C19" i="8"/>
  <c r="B19" i="8"/>
  <c r="E2" i="8"/>
  <c r="F2" i="8" s="1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E3" i="6"/>
  <c r="H3" i="6" s="1"/>
  <c r="J3" i="6" s="1"/>
  <c r="K116" i="5"/>
  <c r="K115" i="5"/>
  <c r="L114" i="5"/>
  <c r="K114" i="5"/>
  <c r="L113" i="5"/>
  <c r="L112" i="5"/>
  <c r="L111" i="5"/>
  <c r="K111" i="5"/>
  <c r="L110" i="5"/>
  <c r="L109" i="5"/>
  <c r="L108" i="5"/>
  <c r="L107" i="5"/>
  <c r="K107" i="5"/>
  <c r="L106" i="5"/>
  <c r="L105" i="5"/>
  <c r="L104" i="5"/>
  <c r="L103" i="5"/>
  <c r="L102" i="5"/>
  <c r="K102" i="5"/>
  <c r="L101" i="5"/>
  <c r="L100" i="5"/>
  <c r="L99" i="5"/>
  <c r="L98" i="5"/>
  <c r="K98" i="5"/>
  <c r="L97" i="5"/>
  <c r="L96" i="5"/>
  <c r="K96" i="5"/>
  <c r="L95" i="5"/>
  <c r="L94" i="5"/>
  <c r="K94" i="5"/>
  <c r="L93" i="5"/>
  <c r="L92" i="5"/>
  <c r="L91" i="5"/>
  <c r="L90" i="5"/>
  <c r="L89" i="5"/>
  <c r="L88" i="5"/>
  <c r="L87" i="5"/>
  <c r="K87" i="5"/>
  <c r="L86" i="5"/>
  <c r="L85" i="5"/>
  <c r="L84" i="5"/>
  <c r="L83" i="5"/>
  <c r="L82" i="5"/>
  <c r="L81" i="5"/>
  <c r="L80" i="5"/>
  <c r="L79" i="5"/>
  <c r="K79" i="5"/>
  <c r="L78" i="5"/>
  <c r="L77" i="5"/>
  <c r="K77" i="5"/>
  <c r="L76" i="5"/>
  <c r="L75" i="5"/>
  <c r="L74" i="5"/>
  <c r="L73" i="5"/>
  <c r="K73" i="5"/>
  <c r="L72" i="5"/>
  <c r="L71" i="5"/>
  <c r="L70" i="5"/>
  <c r="L69" i="5"/>
  <c r="L68" i="5"/>
  <c r="L67" i="5"/>
  <c r="L66" i="5"/>
  <c r="K66" i="5"/>
  <c r="L65" i="5"/>
  <c r="L64" i="5"/>
  <c r="L63" i="5"/>
  <c r="K63" i="5"/>
  <c r="L62" i="5"/>
  <c r="L61" i="5"/>
  <c r="L60" i="5"/>
  <c r="L59" i="5"/>
  <c r="L58" i="5"/>
  <c r="L57" i="5"/>
  <c r="K57" i="5"/>
  <c r="L56" i="5"/>
  <c r="L55" i="5"/>
  <c r="L54" i="5"/>
  <c r="L53" i="5"/>
  <c r="K53" i="5"/>
  <c r="L52" i="5"/>
  <c r="L51" i="5"/>
  <c r="L50" i="5"/>
  <c r="L49" i="5"/>
  <c r="K49" i="5"/>
  <c r="L48" i="5"/>
  <c r="L47" i="5"/>
  <c r="L46" i="5"/>
  <c r="L45" i="5"/>
  <c r="L44" i="5"/>
  <c r="K44" i="5"/>
  <c r="L43" i="5"/>
  <c r="K43" i="5"/>
  <c r="L42" i="5"/>
  <c r="K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K17" i="5"/>
  <c r="L16" i="5"/>
  <c r="L15" i="5"/>
  <c r="L14" i="5"/>
  <c r="L13" i="5"/>
  <c r="L12" i="5"/>
  <c r="K12" i="5"/>
  <c r="L11" i="5"/>
  <c r="K11" i="5"/>
  <c r="L10" i="5"/>
  <c r="L9" i="5"/>
  <c r="L8" i="5"/>
  <c r="L7" i="5"/>
  <c r="K7" i="5"/>
  <c r="E3" i="5"/>
  <c r="H3" i="5" s="1"/>
  <c r="J3" i="5" s="1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M6" i="3"/>
  <c r="L6" i="3"/>
  <c r="K6" i="3"/>
  <c r="I6" i="3"/>
  <c r="I5" i="3"/>
  <c r="I4" i="3"/>
  <c r="I3" i="3"/>
  <c r="Q35" i="2"/>
  <c r="Q36" i="2" s="1"/>
  <c r="P35" i="2"/>
  <c r="P36" i="2" s="1"/>
  <c r="O35" i="2"/>
  <c r="O36" i="2" s="1"/>
  <c r="N35" i="2"/>
  <c r="N36" i="2" s="1"/>
  <c r="M35" i="2"/>
  <c r="M36" i="2" s="1"/>
  <c r="L35" i="2"/>
  <c r="L36" i="2" s="1"/>
  <c r="K35" i="2"/>
  <c r="K36" i="2" s="1"/>
  <c r="J35" i="2"/>
  <c r="J36" i="2" s="1"/>
  <c r="I35" i="2"/>
  <c r="I36" i="2" s="1"/>
  <c r="H35" i="2"/>
  <c r="H36" i="2" s="1"/>
  <c r="G35" i="2"/>
  <c r="G36" i="2" s="1"/>
  <c r="F35" i="2"/>
  <c r="F36" i="2" s="1"/>
  <c r="E35" i="2"/>
  <c r="E36" i="2" s="1"/>
  <c r="D35" i="2"/>
  <c r="D36" i="2" s="1"/>
  <c r="C35" i="2"/>
  <c r="C36" i="2" s="1"/>
  <c r="B35" i="2"/>
  <c r="B36" i="2" s="1"/>
  <c r="AS17" i="5" l="1"/>
  <c r="AR17" i="5"/>
  <c r="D85" i="8"/>
  <c r="AQ17" i="5"/>
  <c r="F126" i="12"/>
  <c r="F85" i="8"/>
  <c r="F87" i="8" s="1"/>
  <c r="D79" i="8"/>
  <c r="E79" i="8"/>
  <c r="F79" i="8"/>
  <c r="L24" i="12"/>
  <c r="L44" i="12" s="1"/>
  <c r="F124" i="12"/>
  <c r="I79" i="8"/>
  <c r="I81" i="8" s="1"/>
  <c r="C86" i="8"/>
  <c r="B79" i="8"/>
  <c r="I80" i="8"/>
  <c r="K24" i="12"/>
  <c r="K46" i="12" s="1"/>
  <c r="G79" i="8"/>
  <c r="M24" i="12"/>
  <c r="M40" i="12" s="1"/>
  <c r="F130" i="12"/>
  <c r="N28" i="10"/>
  <c r="J54" i="12"/>
  <c r="K62" i="12"/>
  <c r="L53" i="12"/>
  <c r="D55" i="12"/>
  <c r="E61" i="12"/>
  <c r="L55" i="12"/>
  <c r="G56" i="12"/>
  <c r="G24" i="12"/>
  <c r="G48" i="12" s="1"/>
  <c r="E57" i="12"/>
  <c r="F127" i="12"/>
  <c r="H58" i="12"/>
  <c r="I24" i="12"/>
  <c r="I48" i="12" s="1"/>
  <c r="G53" i="12"/>
  <c r="K59" i="12"/>
  <c r="F129" i="12"/>
  <c r="F133" i="12"/>
  <c r="E182" i="12"/>
  <c r="U167" i="12"/>
  <c r="T167" i="12"/>
  <c r="J154" i="12"/>
  <c r="J167" i="12" s="1"/>
  <c r="H53" i="12"/>
  <c r="K54" i="12"/>
  <c r="D56" i="12"/>
  <c r="G57" i="12"/>
  <c r="J58" i="12"/>
  <c r="L59" i="12"/>
  <c r="G61" i="12"/>
  <c r="M62" i="12"/>
  <c r="G182" i="12"/>
  <c r="O31" i="12"/>
  <c r="D92" i="12" s="1"/>
  <c r="J53" i="12"/>
  <c r="M54" i="12"/>
  <c r="F56" i="12"/>
  <c r="H57" i="12"/>
  <c r="K58" i="12"/>
  <c r="D60" i="12"/>
  <c r="J61" i="12"/>
  <c r="M183" i="12"/>
  <c r="O35" i="12"/>
  <c r="D96" i="12" s="1"/>
  <c r="J57" i="12"/>
  <c r="M58" i="12"/>
  <c r="F60" i="12"/>
  <c r="L61" i="12"/>
  <c r="G184" i="12"/>
  <c r="M53" i="12"/>
  <c r="F55" i="12"/>
  <c r="I56" i="12"/>
  <c r="L57" i="12"/>
  <c r="D59" i="12"/>
  <c r="G60" i="12"/>
  <c r="M61" i="12"/>
  <c r="F132" i="12"/>
  <c r="L178" i="12"/>
  <c r="L184" i="12"/>
  <c r="E54" i="12"/>
  <c r="H55" i="12"/>
  <c r="J56" i="12"/>
  <c r="M57" i="12"/>
  <c r="F59" i="12"/>
  <c r="I60" i="12"/>
  <c r="E62" i="12"/>
  <c r="Q170" i="12"/>
  <c r="J179" i="12"/>
  <c r="E186" i="12"/>
  <c r="C24" i="12"/>
  <c r="C41" i="12" s="1"/>
  <c r="D53" i="12"/>
  <c r="F54" i="12"/>
  <c r="I55" i="12"/>
  <c r="L56" i="12"/>
  <c r="E58" i="12"/>
  <c r="H59" i="12"/>
  <c r="L60" i="12"/>
  <c r="H62" i="12"/>
  <c r="F125" i="12"/>
  <c r="Y170" i="12"/>
  <c r="K179" i="12"/>
  <c r="M186" i="12"/>
  <c r="H24" i="12"/>
  <c r="H34" i="12" s="1"/>
  <c r="E24" i="12"/>
  <c r="E40" i="12" s="1"/>
  <c r="E53" i="12"/>
  <c r="H54" i="12"/>
  <c r="K55" i="12"/>
  <c r="D57" i="12"/>
  <c r="F58" i="12"/>
  <c r="I59" i="12"/>
  <c r="D61" i="12"/>
  <c r="J62" i="12"/>
  <c r="F131" i="12"/>
  <c r="H181" i="12"/>
  <c r="D187" i="12"/>
  <c r="D48" i="12"/>
  <c r="D46" i="12"/>
  <c r="D44" i="12"/>
  <c r="D42" i="12"/>
  <c r="D40" i="12"/>
  <c r="D36" i="12"/>
  <c r="D38" i="12"/>
  <c r="D45" i="12"/>
  <c r="D37" i="12"/>
  <c r="D34" i="12"/>
  <c r="D31" i="12"/>
  <c r="D47" i="12"/>
  <c r="D43" i="12"/>
  <c r="D32" i="12"/>
  <c r="D33" i="12"/>
  <c r="D39" i="12"/>
  <c r="D35" i="12"/>
  <c r="L48" i="12"/>
  <c r="L46" i="12"/>
  <c r="L37" i="12"/>
  <c r="L34" i="12"/>
  <c r="F40" i="12"/>
  <c r="F45" i="12"/>
  <c r="F43" i="12"/>
  <c r="F37" i="12"/>
  <c r="F41" i="12"/>
  <c r="F34" i="12"/>
  <c r="F31" i="12"/>
  <c r="F46" i="12"/>
  <c r="F42" i="12"/>
  <c r="F32" i="12"/>
  <c r="F36" i="12"/>
  <c r="F33" i="12"/>
  <c r="F48" i="12"/>
  <c r="F44" i="12"/>
  <c r="F39" i="12"/>
  <c r="F35" i="12"/>
  <c r="F38" i="12"/>
  <c r="G37" i="12"/>
  <c r="G31" i="12"/>
  <c r="H45" i="12"/>
  <c r="H43" i="12"/>
  <c r="H38" i="12"/>
  <c r="H36" i="12"/>
  <c r="H33" i="12"/>
  <c r="H44" i="12"/>
  <c r="H39" i="12"/>
  <c r="H35" i="12"/>
  <c r="H48" i="12"/>
  <c r="H40" i="12"/>
  <c r="H31" i="12"/>
  <c r="I46" i="12"/>
  <c r="I42" i="12"/>
  <c r="I31" i="12"/>
  <c r="I36" i="12"/>
  <c r="I35" i="12"/>
  <c r="C45" i="12"/>
  <c r="C43" i="12"/>
  <c r="C38" i="12"/>
  <c r="C34" i="12"/>
  <c r="C44" i="12"/>
  <c r="C48" i="12"/>
  <c r="K34" i="12"/>
  <c r="C33" i="12"/>
  <c r="K36" i="12"/>
  <c r="K42" i="12"/>
  <c r="H47" i="12"/>
  <c r="M33" i="12"/>
  <c r="M36" i="12"/>
  <c r="Z163" i="12"/>
  <c r="R163" i="12"/>
  <c r="Y163" i="12"/>
  <c r="Q163" i="12"/>
  <c r="X163" i="12"/>
  <c r="W163" i="12"/>
  <c r="F150" i="12"/>
  <c r="F163" i="12" s="1"/>
  <c r="V163" i="12"/>
  <c r="U163" i="12"/>
  <c r="T163" i="12"/>
  <c r="Z166" i="12"/>
  <c r="R166" i="12"/>
  <c r="Y166" i="12"/>
  <c r="Q166" i="12"/>
  <c r="X166" i="12"/>
  <c r="I153" i="12"/>
  <c r="I166" i="12" s="1"/>
  <c r="W166" i="12"/>
  <c r="V166" i="12"/>
  <c r="U166" i="12"/>
  <c r="T166" i="12"/>
  <c r="E38" i="12"/>
  <c r="E48" i="12"/>
  <c r="E46" i="12"/>
  <c r="E44" i="12"/>
  <c r="E42" i="12"/>
  <c r="E39" i="12"/>
  <c r="K40" i="12"/>
  <c r="M45" i="12"/>
  <c r="E33" i="12"/>
  <c r="C36" i="12"/>
  <c r="N17" i="12"/>
  <c r="C47" i="12"/>
  <c r="K47" i="12"/>
  <c r="C37" i="12"/>
  <c r="M37" i="12"/>
  <c r="K39" i="12"/>
  <c r="C42" i="12"/>
  <c r="K44" i="12"/>
  <c r="C46" i="12"/>
  <c r="K48" i="12"/>
  <c r="Z164" i="12"/>
  <c r="R164" i="12"/>
  <c r="Y164" i="12"/>
  <c r="Q164" i="12"/>
  <c r="X164" i="12"/>
  <c r="G151" i="12"/>
  <c r="G164" i="12" s="1"/>
  <c r="W164" i="12"/>
  <c r="U164" i="12"/>
  <c r="S164" i="12"/>
  <c r="U172" i="12"/>
  <c r="Y172" i="12"/>
  <c r="X172" i="12"/>
  <c r="O159" i="12"/>
  <c r="O172" i="12" s="1"/>
  <c r="W172" i="12"/>
  <c r="V172" i="12"/>
  <c r="R172" i="12"/>
  <c r="Z172" i="12"/>
  <c r="T172" i="12"/>
  <c r="S172" i="12"/>
  <c r="Q172" i="12"/>
  <c r="D41" i="12"/>
  <c r="M38" i="12"/>
  <c r="M48" i="12"/>
  <c r="M46" i="12"/>
  <c r="G41" i="12"/>
  <c r="O39" i="12"/>
  <c r="D100" i="12" s="1"/>
  <c r="O40" i="12"/>
  <c r="D101" i="12" s="1"/>
  <c r="O36" i="12"/>
  <c r="D97" i="12" s="1"/>
  <c r="O41" i="12"/>
  <c r="K35" i="12"/>
  <c r="O37" i="12"/>
  <c r="D98" i="12" s="1"/>
  <c r="S166" i="12"/>
  <c r="O32" i="12"/>
  <c r="E34" i="12"/>
  <c r="O34" i="12"/>
  <c r="D95" i="12" s="1"/>
  <c r="E37" i="12"/>
  <c r="O38" i="12"/>
  <c r="D99" i="12" s="1"/>
  <c r="L41" i="12"/>
  <c r="K37" i="12"/>
  <c r="I41" i="12"/>
  <c r="F47" i="12"/>
  <c r="N23" i="12"/>
  <c r="J24" i="12"/>
  <c r="J47" i="12" s="1"/>
  <c r="K33" i="12"/>
  <c r="C35" i="12"/>
  <c r="C39" i="12"/>
  <c r="C40" i="12"/>
  <c r="M43" i="12"/>
  <c r="E45" i="12"/>
  <c r="M47" i="12"/>
  <c r="T164" i="12"/>
  <c r="F53" i="12"/>
  <c r="D54" i="12"/>
  <c r="L54" i="12"/>
  <c r="J55" i="12"/>
  <c r="H56" i="12"/>
  <c r="F57" i="12"/>
  <c r="D58" i="12"/>
  <c r="L58" i="12"/>
  <c r="J59" i="12"/>
  <c r="H60" i="12"/>
  <c r="F61" i="12"/>
  <c r="D62" i="12"/>
  <c r="L62" i="12"/>
  <c r="Z167" i="12"/>
  <c r="R167" i="12"/>
  <c r="Y167" i="12"/>
  <c r="Q167" i="12"/>
  <c r="X167" i="12"/>
  <c r="W167" i="12"/>
  <c r="V167" i="12"/>
  <c r="W170" i="12"/>
  <c r="G180" i="12"/>
  <c r="H182" i="12"/>
  <c r="E185" i="12"/>
  <c r="G187" i="12"/>
  <c r="I186" i="12"/>
  <c r="K185" i="12"/>
  <c r="M184" i="12"/>
  <c r="E184" i="12"/>
  <c r="G183" i="12"/>
  <c r="I182" i="12"/>
  <c r="K181" i="12"/>
  <c r="M180" i="12"/>
  <c r="E180" i="12"/>
  <c r="G179" i="12"/>
  <c r="I178" i="12"/>
  <c r="I187" i="12"/>
  <c r="J186" i="12"/>
  <c r="J185" i="12"/>
  <c r="K184" i="12"/>
  <c r="L183" i="12"/>
  <c r="M182" i="12"/>
  <c r="D182" i="12"/>
  <c r="E181" i="12"/>
  <c r="F180" i="12"/>
  <c r="F179" i="12"/>
  <c r="G178" i="12"/>
  <c r="H187" i="12"/>
  <c r="H186" i="12"/>
  <c r="I185" i="12"/>
  <c r="J184" i="12"/>
  <c r="K183" i="12"/>
  <c r="L182" i="12"/>
  <c r="M181" i="12"/>
  <c r="D181" i="12"/>
  <c r="D180" i="12"/>
  <c r="E179" i="12"/>
  <c r="F178" i="12"/>
  <c r="F187" i="12"/>
  <c r="G186" i="12"/>
  <c r="H185" i="12"/>
  <c r="I184" i="12"/>
  <c r="J183" i="12"/>
  <c r="K182" i="12"/>
  <c r="L181" i="12"/>
  <c r="L180" i="12"/>
  <c r="M179" i="12"/>
  <c r="D179" i="12"/>
  <c r="E178" i="12"/>
  <c r="E187" i="12"/>
  <c r="F186" i="12"/>
  <c r="G185" i="12"/>
  <c r="H184" i="12"/>
  <c r="I183" i="12"/>
  <c r="J182" i="12"/>
  <c r="J181" i="12"/>
  <c r="K180" i="12"/>
  <c r="L179" i="12"/>
  <c r="M178" i="12"/>
  <c r="D178" i="12"/>
  <c r="K187" i="12"/>
  <c r="L186" i="12"/>
  <c r="M185" i="12"/>
  <c r="D185" i="12"/>
  <c r="D184" i="12"/>
  <c r="E183" i="12"/>
  <c r="F182" i="12"/>
  <c r="G181" i="12"/>
  <c r="H180" i="12"/>
  <c r="I179" i="12"/>
  <c r="J178" i="12"/>
  <c r="I180" i="12"/>
  <c r="D183" i="12"/>
  <c r="F185" i="12"/>
  <c r="L187" i="12"/>
  <c r="J60" i="12"/>
  <c r="H61" i="12"/>
  <c r="F62" i="12"/>
  <c r="H178" i="12"/>
  <c r="J180" i="12"/>
  <c r="F183" i="12"/>
  <c r="L185" i="12"/>
  <c r="M187" i="12"/>
  <c r="I53" i="12"/>
  <c r="G54" i="12"/>
  <c r="E55" i="12"/>
  <c r="M55" i="12"/>
  <c r="K56" i="12"/>
  <c r="I57" i="12"/>
  <c r="G58" i="12"/>
  <c r="E59" i="12"/>
  <c r="M59" i="12"/>
  <c r="K60" i="12"/>
  <c r="I61" i="12"/>
  <c r="G62" i="12"/>
  <c r="U170" i="12"/>
  <c r="V170" i="12"/>
  <c r="T170" i="12"/>
  <c r="M157" i="12"/>
  <c r="M170" i="12" s="1"/>
  <c r="S170" i="12"/>
  <c r="R170" i="12"/>
  <c r="X170" i="12"/>
  <c r="K178" i="12"/>
  <c r="F181" i="12"/>
  <c r="H183" i="12"/>
  <c r="D186" i="12"/>
  <c r="K53" i="12"/>
  <c r="I54" i="12"/>
  <c r="G55" i="12"/>
  <c r="E56" i="12"/>
  <c r="M56" i="12"/>
  <c r="K57" i="12"/>
  <c r="I58" i="12"/>
  <c r="G59" i="12"/>
  <c r="E60" i="12"/>
  <c r="M60" i="12"/>
  <c r="K61" i="12"/>
  <c r="S167" i="12"/>
  <c r="H179" i="12"/>
  <c r="I181" i="12"/>
  <c r="F184" i="12"/>
  <c r="K186" i="12"/>
  <c r="G81" i="8"/>
  <c r="C80" i="8"/>
  <c r="D87" i="8"/>
  <c r="E85" i="8"/>
  <c r="G86" i="8"/>
  <c r="C79" i="8"/>
  <c r="C81" i="8" s="1"/>
  <c r="E80" i="8"/>
  <c r="G85" i="8"/>
  <c r="G87" i="8" s="1"/>
  <c r="C87" i="8"/>
  <c r="H86" i="8"/>
  <c r="B86" i="8"/>
  <c r="B87" i="8" s="1"/>
  <c r="E86" i="8"/>
  <c r="F86" i="8"/>
  <c r="F80" i="8"/>
  <c r="F81" i="8" s="1"/>
  <c r="G80" i="8"/>
  <c r="H80" i="8"/>
  <c r="D80" i="8"/>
  <c r="B80" i="8"/>
  <c r="B81" i="8" s="1"/>
  <c r="I86" i="8"/>
  <c r="I85" i="8"/>
  <c r="U16" i="10"/>
  <c r="V4" i="10"/>
  <c r="H81" i="8"/>
  <c r="W93" i="8"/>
  <c r="H87" i="8"/>
  <c r="L38" i="12" l="1"/>
  <c r="I47" i="12"/>
  <c r="I37" i="12"/>
  <c r="L43" i="12"/>
  <c r="E81" i="8"/>
  <c r="M34" i="12"/>
  <c r="E43" i="12"/>
  <c r="I34" i="12"/>
  <c r="L36" i="12"/>
  <c r="M31" i="12"/>
  <c r="M32" i="12"/>
  <c r="D81" i="8"/>
  <c r="E31" i="12"/>
  <c r="M39" i="12"/>
  <c r="E32" i="12"/>
  <c r="E36" i="12"/>
  <c r="K38" i="12"/>
  <c r="I39" i="12"/>
  <c r="H46" i="12"/>
  <c r="M41" i="12"/>
  <c r="M42" i="12"/>
  <c r="K31" i="12"/>
  <c r="K32" i="12"/>
  <c r="K43" i="12"/>
  <c r="I44" i="12"/>
  <c r="H37" i="12"/>
  <c r="H32" i="12"/>
  <c r="L33" i="12"/>
  <c r="L42" i="12"/>
  <c r="K41" i="12"/>
  <c r="L31" i="12"/>
  <c r="L45" i="12"/>
  <c r="I33" i="12"/>
  <c r="L35" i="12"/>
  <c r="L47" i="12"/>
  <c r="I32" i="12"/>
  <c r="E41" i="12"/>
  <c r="I43" i="12"/>
  <c r="M35" i="12"/>
  <c r="I38" i="12"/>
  <c r="I45" i="12"/>
  <c r="H42" i="12"/>
  <c r="L40" i="12"/>
  <c r="I40" i="12"/>
  <c r="L39" i="12"/>
  <c r="E87" i="8"/>
  <c r="C32" i="12"/>
  <c r="M44" i="12"/>
  <c r="C31" i="12"/>
  <c r="E35" i="12"/>
  <c r="K45" i="12"/>
  <c r="H41" i="12"/>
  <c r="L32" i="12"/>
  <c r="G45" i="12"/>
  <c r="G36" i="12"/>
  <c r="G34" i="12"/>
  <c r="G40" i="12"/>
  <c r="G38" i="12"/>
  <c r="G39" i="12"/>
  <c r="G33" i="12"/>
  <c r="G42" i="12"/>
  <c r="G43" i="12"/>
  <c r="G44" i="12"/>
  <c r="G35" i="12"/>
  <c r="G46" i="12"/>
  <c r="G47" i="12"/>
  <c r="G32" i="12"/>
  <c r="D192" i="12" a="1"/>
  <c r="G196" i="12" s="1"/>
  <c r="D66" i="12" a="1"/>
  <c r="D74" i="12" s="1"/>
  <c r="E47" i="12"/>
  <c r="D93" i="12"/>
  <c r="P32" i="12"/>
  <c r="J41" i="12"/>
  <c r="F195" i="12"/>
  <c r="F194" i="12"/>
  <c r="M192" i="12"/>
  <c r="G198" i="12"/>
  <c r="N24" i="12"/>
  <c r="N47" i="12" s="1"/>
  <c r="J48" i="12"/>
  <c r="J46" i="12"/>
  <c r="J44" i="12"/>
  <c r="J42" i="12"/>
  <c r="J39" i="12"/>
  <c r="J35" i="12"/>
  <c r="J36" i="12"/>
  <c r="J33" i="12"/>
  <c r="J43" i="12"/>
  <c r="J40" i="12"/>
  <c r="J38" i="12"/>
  <c r="J31" i="12"/>
  <c r="J34" i="12"/>
  <c r="J45" i="12"/>
  <c r="J37" i="12"/>
  <c r="J32" i="12"/>
  <c r="I87" i="8"/>
  <c r="D200" i="12" l="1"/>
  <c r="F199" i="12"/>
  <c r="J194" i="12"/>
  <c r="H195" i="12"/>
  <c r="M197" i="12"/>
  <c r="D199" i="12"/>
  <c r="H193" i="12"/>
  <c r="K198" i="12"/>
  <c r="G195" i="12"/>
  <c r="L72" i="12"/>
  <c r="K67" i="12"/>
  <c r="F201" i="12"/>
  <c r="J68" i="12"/>
  <c r="L199" i="12"/>
  <c r="G193" i="12"/>
  <c r="I192" i="12"/>
  <c r="E198" i="12"/>
  <c r="F196" i="12"/>
  <c r="M67" i="12"/>
  <c r="D75" i="12"/>
  <c r="M69" i="12"/>
  <c r="H69" i="12"/>
  <c r="M72" i="12"/>
  <c r="N41" i="12"/>
  <c r="J201" i="12"/>
  <c r="H194" i="12"/>
  <c r="E196" i="12"/>
  <c r="I193" i="12"/>
  <c r="E199" i="12"/>
  <c r="D201" i="12"/>
  <c r="I69" i="12"/>
  <c r="G73" i="12"/>
  <c r="E75" i="12"/>
  <c r="F70" i="12"/>
  <c r="F73" i="12"/>
  <c r="G69" i="12"/>
  <c r="E69" i="12"/>
  <c r="I197" i="12"/>
  <c r="L198" i="12"/>
  <c r="M199" i="12"/>
  <c r="E200" i="12"/>
  <c r="L201" i="12"/>
  <c r="I75" i="12"/>
  <c r="E71" i="12"/>
  <c r="I66" i="12"/>
  <c r="D66" i="12"/>
  <c r="H75" i="12"/>
  <c r="E66" i="12"/>
  <c r="H72" i="12"/>
  <c r="H71" i="12"/>
  <c r="E192" i="12"/>
  <c r="D192" i="12"/>
  <c r="M200" i="12"/>
  <c r="F197" i="12"/>
  <c r="G192" i="12"/>
  <c r="F67" i="12"/>
  <c r="J69" i="12"/>
  <c r="G71" i="12"/>
  <c r="L66" i="12"/>
  <c r="L74" i="12"/>
  <c r="G68" i="12"/>
  <c r="D73" i="12"/>
  <c r="H192" i="12"/>
  <c r="F193" i="12"/>
  <c r="J192" i="12"/>
  <c r="F198" i="12"/>
  <c r="E197" i="12"/>
  <c r="L68" i="12"/>
  <c r="F71" i="12"/>
  <c r="E72" i="12"/>
  <c r="J71" i="12"/>
  <c r="I200" i="12"/>
  <c r="L200" i="12"/>
  <c r="K201" i="12"/>
  <c r="H196" i="12"/>
  <c r="I194" i="12"/>
  <c r="J193" i="12"/>
  <c r="K192" i="12"/>
  <c r="G201" i="12"/>
  <c r="H200" i="12"/>
  <c r="D197" i="12"/>
  <c r="E193" i="12"/>
  <c r="I199" i="12"/>
  <c r="E67" i="12"/>
  <c r="H70" i="12"/>
  <c r="M70" i="12"/>
  <c r="K72" i="12"/>
  <c r="J74" i="12"/>
  <c r="H67" i="12"/>
  <c r="G67" i="12"/>
  <c r="K73" i="12"/>
  <c r="K70" i="12"/>
  <c r="J67" i="12"/>
  <c r="F74" i="12"/>
  <c r="D71" i="12"/>
  <c r="J75" i="12"/>
  <c r="G194" i="12"/>
  <c r="E194" i="12"/>
  <c r="H197" i="12"/>
  <c r="K195" i="12"/>
  <c r="L194" i="12"/>
  <c r="K193" i="12"/>
  <c r="L192" i="12"/>
  <c r="H201" i="12"/>
  <c r="L197" i="12"/>
  <c r="M193" i="12"/>
  <c r="G200" i="12"/>
  <c r="K68" i="12"/>
  <c r="D72" i="12"/>
  <c r="I72" i="12"/>
  <c r="I74" i="12"/>
  <c r="D69" i="12"/>
  <c r="M66" i="12"/>
  <c r="E68" i="12"/>
  <c r="K74" i="12"/>
  <c r="I71" i="12"/>
  <c r="H68" i="12"/>
  <c r="F75" i="12"/>
  <c r="L71" i="12"/>
  <c r="E74" i="12"/>
  <c r="I196" i="12"/>
  <c r="E195" i="12"/>
  <c r="J195" i="12"/>
  <c r="J196" i="12"/>
  <c r="H198" i="12"/>
  <c r="K196" i="12"/>
  <c r="L195" i="12"/>
  <c r="M194" i="12"/>
  <c r="D194" i="12"/>
  <c r="F192" i="12"/>
  <c r="J198" i="12"/>
  <c r="K194" i="12"/>
  <c r="E201" i="12"/>
  <c r="G70" i="12"/>
  <c r="J73" i="12"/>
  <c r="G74" i="12"/>
  <c r="F72" i="12"/>
  <c r="J66" i="12"/>
  <c r="I68" i="12"/>
  <c r="M68" i="12"/>
  <c r="M75" i="12"/>
  <c r="G72" i="12"/>
  <c r="F69" i="12"/>
  <c r="F66" i="12"/>
  <c r="J72" i="12"/>
  <c r="M74" i="12"/>
  <c r="G197" i="12"/>
  <c r="J197" i="12"/>
  <c r="I198" i="12"/>
  <c r="K199" i="12"/>
  <c r="J199" i="12"/>
  <c r="K197" i="12"/>
  <c r="L196" i="12"/>
  <c r="M195" i="12"/>
  <c r="D195" i="12"/>
  <c r="D193" i="12"/>
  <c r="H199" i="12"/>
  <c r="I195" i="12"/>
  <c r="M201" i="12"/>
  <c r="M71" i="12"/>
  <c r="L75" i="12"/>
  <c r="J70" i="12"/>
  <c r="H66" i="12"/>
  <c r="F68" i="12"/>
  <c r="E70" i="12"/>
  <c r="K69" i="12"/>
  <c r="K66" i="12"/>
  <c r="E73" i="12"/>
  <c r="D70" i="12"/>
  <c r="D67" i="12"/>
  <c r="H73" i="12"/>
  <c r="K75" i="12"/>
  <c r="G199" i="12"/>
  <c r="K200" i="12"/>
  <c r="I201" i="12"/>
  <c r="J200" i="12"/>
  <c r="M198" i="12"/>
  <c r="D198" i="12"/>
  <c r="M196" i="12"/>
  <c r="D196" i="12"/>
  <c r="L193" i="12"/>
  <c r="F200" i="12"/>
  <c r="I73" i="12"/>
  <c r="L73" i="12"/>
  <c r="G66" i="12"/>
  <c r="D68" i="12"/>
  <c r="L69" i="12"/>
  <c r="K71" i="12"/>
  <c r="I70" i="12"/>
  <c r="I67" i="12"/>
  <c r="M73" i="12"/>
  <c r="L70" i="12"/>
  <c r="L67" i="12"/>
  <c r="H74" i="12"/>
  <c r="G75" i="12"/>
  <c r="N35" i="12"/>
  <c r="N48" i="12"/>
  <c r="N36" i="12"/>
  <c r="N33" i="12"/>
  <c r="N34" i="12"/>
  <c r="N31" i="12"/>
  <c r="N45" i="12"/>
  <c r="N39" i="12"/>
  <c r="N46" i="12"/>
  <c r="N44" i="12"/>
  <c r="N37" i="12"/>
  <c r="N32" i="12"/>
  <c r="N40" i="12"/>
  <c r="N42" i="12"/>
  <c r="N43" i="12"/>
  <c r="N38" i="12"/>
  <c r="D80" i="12" l="1" a="1"/>
  <c r="D205" i="12" a="1"/>
  <c r="K206" i="12" s="1"/>
  <c r="E213" i="12"/>
  <c r="G212" i="12"/>
  <c r="I211" i="12"/>
  <c r="K210" i="12"/>
  <c r="M209" i="12"/>
  <c r="E209" i="12"/>
  <c r="G208" i="12"/>
  <c r="I207" i="12"/>
  <c r="L213" i="12"/>
  <c r="D213" i="12"/>
  <c r="F212" i="12"/>
  <c r="H211" i="12"/>
  <c r="J210" i="12"/>
  <c r="L209" i="12"/>
  <c r="D209" i="12"/>
  <c r="F208" i="12"/>
  <c r="H214" i="12"/>
  <c r="H213" i="12"/>
  <c r="H212" i="12"/>
  <c r="F211" i="12"/>
  <c r="F210" i="12"/>
  <c r="F209" i="12"/>
  <c r="D208" i="12"/>
  <c r="D207" i="12"/>
  <c r="E211" i="12"/>
  <c r="E210" i="12"/>
  <c r="M208" i="12"/>
  <c r="M207" i="12"/>
  <c r="M206" i="12"/>
  <c r="K205" i="12"/>
  <c r="F214" i="12"/>
  <c r="F213" i="12"/>
  <c r="L207" i="12"/>
  <c r="L206" i="12"/>
  <c r="J205" i="12"/>
  <c r="E214" i="12"/>
  <c r="M212" i="12"/>
  <c r="M211" i="12"/>
  <c r="M210" i="12"/>
  <c r="K209" i="12"/>
  <c r="L214" i="12"/>
  <c r="J213" i="12"/>
  <c r="J212" i="12"/>
  <c r="J211" i="12"/>
  <c r="H210" i="12"/>
  <c r="H209" i="12"/>
  <c r="H208" i="12"/>
  <c r="F207" i="12"/>
  <c r="I212" i="12"/>
  <c r="G211" i="12"/>
  <c r="G210" i="12"/>
  <c r="G209" i="12"/>
  <c r="E208" i="12"/>
  <c r="E207" i="12"/>
  <c r="E206" i="12"/>
  <c r="L211" i="12"/>
  <c r="H206" i="12"/>
  <c r="M214" i="12"/>
  <c r="I210" i="12"/>
  <c r="G206" i="12"/>
  <c r="D214" i="12"/>
  <c r="J209" i="12"/>
  <c r="H205" i="12"/>
  <c r="K213" i="12"/>
  <c r="J208" i="12"/>
  <c r="K212" i="12"/>
  <c r="I208" i="12"/>
  <c r="F89" i="12"/>
  <c r="H88" i="12"/>
  <c r="J87" i="12"/>
  <c r="L86" i="12"/>
  <c r="D86" i="12"/>
  <c r="F85" i="12"/>
  <c r="H84" i="12"/>
  <c r="J83" i="12"/>
  <c r="L82" i="12"/>
  <c r="D82" i="12"/>
  <c r="F81" i="12"/>
  <c r="H80" i="12"/>
  <c r="M89" i="12"/>
  <c r="E89" i="12"/>
  <c r="G88" i="12"/>
  <c r="I87" i="12"/>
  <c r="K86" i="12"/>
  <c r="M85" i="12"/>
  <c r="E85" i="12"/>
  <c r="G84" i="12"/>
  <c r="I83" i="12"/>
  <c r="K82" i="12"/>
  <c r="M81" i="12"/>
  <c r="E81" i="12"/>
  <c r="G80" i="12"/>
  <c r="M88" i="12"/>
  <c r="M87" i="12"/>
  <c r="M86" i="12"/>
  <c r="K85" i="12"/>
  <c r="K84" i="12"/>
  <c r="K83" i="12"/>
  <c r="I82" i="12"/>
  <c r="I81" i="12"/>
  <c r="I80" i="12"/>
  <c r="K89" i="12"/>
  <c r="K88" i="12"/>
  <c r="K87" i="12"/>
  <c r="I86" i="12"/>
  <c r="I85" i="12"/>
  <c r="I84" i="12"/>
  <c r="G83" i="12"/>
  <c r="G82" i="12"/>
  <c r="G81" i="12"/>
  <c r="E80" i="12"/>
  <c r="J89" i="12"/>
  <c r="J88" i="12"/>
  <c r="H87" i="12"/>
  <c r="H86" i="12"/>
  <c r="H85" i="12"/>
  <c r="F84" i="12"/>
  <c r="F83" i="12"/>
  <c r="F82" i="12"/>
  <c r="D81" i="12"/>
  <c r="D80" i="12"/>
  <c r="H89" i="12"/>
  <c r="F88" i="12"/>
  <c r="F87" i="12"/>
  <c r="F86" i="12"/>
  <c r="D85" i="12"/>
  <c r="D84" i="12"/>
  <c r="D83" i="12"/>
  <c r="L81" i="12"/>
  <c r="L80" i="12"/>
  <c r="L89" i="12"/>
  <c r="L87" i="12"/>
  <c r="J85" i="12"/>
  <c r="H83" i="12"/>
  <c r="H81" i="12"/>
  <c r="I89" i="12"/>
  <c r="G87" i="12"/>
  <c r="G85" i="12"/>
  <c r="E83" i="12"/>
  <c r="M80" i="12"/>
  <c r="G89" i="12"/>
  <c r="E87" i="12"/>
  <c r="M84" i="12"/>
  <c r="M82" i="12"/>
  <c r="K80" i="12"/>
  <c r="D89" i="12"/>
  <c r="D87" i="12"/>
  <c r="L84" i="12"/>
  <c r="J82" i="12"/>
  <c r="J80" i="12"/>
  <c r="L88" i="12"/>
  <c r="J86" i="12"/>
  <c r="J84" i="12"/>
  <c r="H82" i="12"/>
  <c r="F80" i="12"/>
  <c r="I88" i="12"/>
  <c r="G86" i="12"/>
  <c r="E84" i="12"/>
  <c r="E82" i="12"/>
  <c r="E88" i="12"/>
  <c r="E86" i="12"/>
  <c r="M83" i="12"/>
  <c r="K81" i="12"/>
  <c r="D88" i="12"/>
  <c r="L85" i="12"/>
  <c r="L83" i="12"/>
  <c r="J81" i="12"/>
  <c r="L210" i="12" l="1"/>
  <c r="I213" i="12"/>
  <c r="I205" i="12"/>
  <c r="L208" i="12"/>
  <c r="E212" i="12"/>
  <c r="D205" i="12"/>
  <c r="J214" i="12"/>
  <c r="M213" i="12"/>
  <c r="L212" i="12"/>
  <c r="G207" i="12"/>
  <c r="I214" i="12"/>
  <c r="I206" i="12"/>
  <c r="D210" i="12"/>
  <c r="G213" i="12"/>
  <c r="L205" i="12"/>
  <c r="E205" i="12"/>
  <c r="E215" i="12" s="1"/>
  <c r="K214" i="12"/>
  <c r="G205" i="12"/>
  <c r="K211" i="12"/>
  <c r="F205" i="12"/>
  <c r="K207" i="12"/>
  <c r="D211" i="12"/>
  <c r="G214" i="12"/>
  <c r="J206" i="12"/>
  <c r="M205" i="12"/>
  <c r="I209" i="12"/>
  <c r="J207" i="12"/>
  <c r="F206" i="12"/>
  <c r="K208" i="12"/>
  <c r="D212" i="12"/>
  <c r="D206" i="12"/>
  <c r="H207" i="12"/>
  <c r="F90" i="12"/>
  <c r="J90" i="12"/>
  <c r="I90" i="12"/>
  <c r="H90" i="12"/>
  <c r="M90" i="12"/>
  <c r="G90" i="12"/>
  <c r="L90" i="12"/>
  <c r="K90" i="12"/>
  <c r="D90" i="12"/>
  <c r="E90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DefaultAppPool</author>
  </authors>
  <commentList>
    <comment ref="B3" authorId="0" shapeId="0" xr:uid="{00000000-0006-0000-0100-000001000000}">
      <text>
        <r>
          <rPr>
            <sz val="9"/>
            <color rgb="FF000000"/>
            <rFont val="Tahoma"/>
            <family val="2"/>
          </rPr>
          <t xml:space="preserve">Дефинитивни податоци
</t>
        </r>
      </text>
    </comment>
    <comment ref="AF3" authorId="0" shapeId="0" xr:uid="{00000000-0006-0000-0100-000002000000}">
      <text>
        <r>
          <rPr>
            <sz val="9"/>
            <color rgb="FF000000"/>
            <rFont val="Tahoma"/>
            <family val="2"/>
          </rPr>
          <t xml:space="preserve">Дефинитивни податоци
</t>
        </r>
      </text>
    </comment>
    <comment ref="BJ3" authorId="0" shapeId="0" xr:uid="{00000000-0006-0000-0100-000003000000}">
      <text>
        <r>
          <rPr>
            <sz val="9"/>
            <color rgb="FF000000"/>
            <rFont val="Tahoma"/>
            <family val="2"/>
          </rPr>
          <t xml:space="preserve">Дефинитивни податоци
</t>
        </r>
      </text>
    </comment>
    <comment ref="CN3" authorId="0" shapeId="0" xr:uid="{00000000-0006-0000-0100-000004000000}">
      <text>
        <r>
          <rPr>
            <sz val="9"/>
            <color rgb="FF000000"/>
            <rFont val="Tahoma"/>
            <family val="2"/>
          </rPr>
          <t xml:space="preserve">Дефинитивни податоци
</t>
        </r>
      </text>
    </comment>
    <comment ref="DR3" authorId="0" shapeId="0" xr:uid="{00000000-0006-0000-0100-000005000000}">
      <text>
        <r>
          <rPr>
            <sz val="9"/>
            <color rgb="FF000000"/>
            <rFont val="Tahoma"/>
            <family val="2"/>
          </rPr>
          <t xml:space="preserve">Претходни податоци
</t>
        </r>
      </text>
    </comment>
    <comment ref="M4" authorId="0" shapeId="0" xr:uid="{00000000-0006-0000-0100-000006000000}">
      <text>
        <r>
          <rPr>
            <sz val="9"/>
            <color rgb="FF000000"/>
            <rFont val="Tahoma"/>
            <family val="2"/>
          </rPr>
          <t xml:space="preserve">Од 2012 година, дел од извозот на керозин потрошен на домашните аеродроми за меѓународен авиотранспорт е вклучен во финалната потрошувачка во категоријата Воздушен сообраќај .
</t>
        </r>
      </text>
    </comment>
    <comment ref="AQ4" authorId="0" shapeId="0" xr:uid="{00000000-0006-0000-0100-000007000000}">
      <text>
        <r>
          <rPr>
            <sz val="9"/>
            <color rgb="FF000000"/>
            <rFont val="Tahoma"/>
            <family val="2"/>
          </rPr>
          <t xml:space="preserve">Од 2012 година, дел од извозот на керозин потрошен на домашните аеродроми за меѓународен авиотранспорт е вклучен во финалната потрошувачка во категоријата Воздушен сообраќај .
</t>
        </r>
      </text>
    </comment>
    <comment ref="BU4" authorId="0" shapeId="0" xr:uid="{00000000-0006-0000-0100-000008000000}">
      <text>
        <r>
          <rPr>
            <sz val="9"/>
            <color rgb="FF000000"/>
            <rFont val="Tahoma"/>
            <family val="2"/>
          </rPr>
          <t xml:space="preserve">Од 2012 година, дел од извозот на керозин потрошен на домашните аеродроми за меѓународен авиотранспорт е вклучен во финалната потрошувачка во категоријата Воздушен сообраќај .
</t>
        </r>
      </text>
    </comment>
    <comment ref="CY4" authorId="0" shapeId="0" xr:uid="{00000000-0006-0000-0100-000009000000}">
      <text>
        <r>
          <rPr>
            <sz val="9"/>
            <color rgb="FF000000"/>
            <rFont val="Tahoma"/>
            <family val="2"/>
          </rPr>
          <t xml:space="preserve">Од 2012 година, дел од извозот на керозин потрошен на домашните аеродроми за меѓународен авиотранспорт е вклучен во финалната потрошувачка во категоријата Воздушен сообраќај .
</t>
        </r>
      </text>
    </comment>
    <comment ref="EC4" authorId="0" shapeId="0" xr:uid="{00000000-0006-0000-0100-00000A000000}">
      <text>
        <r>
          <rPr>
            <sz val="9"/>
            <color rgb="FF000000"/>
            <rFont val="Tahoma"/>
            <family val="2"/>
          </rPr>
          <t xml:space="preserve">Од 2012 година, дел од извозот на керозин потрошен на домашните аеродроми за меѓународен авиотранспорт е вклучен во финалната потрошувачка во категоријата Воздушен сообраќај 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DefaultAppPool</author>
  </authors>
  <commentList>
    <comment ref="G4" authorId="0" shapeId="0" xr:uid="{00000000-0006-0000-0300-000001000000}">
      <text>
        <r>
          <rPr>
            <sz val="9"/>
            <color rgb="FF000000"/>
            <rFont val="Tahoma"/>
            <family val="2"/>
          </rPr>
          <t xml:space="preserve">Preliminary data for year 2022
</t>
        </r>
      </text>
    </comment>
    <comment ref="H4" authorId="0" shapeId="0" xr:uid="{00000000-0006-0000-0300-000002000000}">
      <text>
        <r>
          <rPr>
            <sz val="9"/>
            <color rgb="FF000000"/>
            <rFont val="Tahoma"/>
            <family val="2"/>
          </rPr>
          <t xml:space="preserve">Estimated data for year 2023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DefaultAppPool</author>
  </authors>
  <commentList>
    <comment ref="A9" authorId="0" shapeId="0" xr:uid="{00000000-0006-0000-0600-000001000000}">
      <text>
        <r>
          <rPr>
            <sz val="8"/>
            <color rgb="FF000000"/>
            <rFont val="Tahoma"/>
            <family val="2"/>
          </rPr>
          <t xml:space="preserve">Preliminary data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DefaultAppPool</author>
  </authors>
  <commentList>
    <comment ref="L4" authorId="0" shapeId="0" xr:uid="{00000000-0006-0000-0700-00000A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M4" authorId="0" shapeId="0" xr:uid="{00000000-0006-0000-0700-00000B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N4" authorId="0" shapeId="0" xr:uid="{00000000-0006-0000-0700-00000C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O4" authorId="0" shapeId="0" xr:uid="{00000000-0006-0000-0700-00000D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P4" authorId="0" shapeId="0" xr:uid="{00000000-0006-0000-0700-00000E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Q4" authorId="0" shapeId="0" xr:uid="{00000000-0006-0000-0700-00000F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R4" authorId="0" shapeId="0" xr:uid="{00000000-0006-0000-0700-000010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S4" authorId="0" shapeId="0" xr:uid="{00000000-0006-0000-0700-000011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T4" authorId="0" shapeId="0" xr:uid="{00000000-0006-0000-0700-000012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W4" authorId="0" shapeId="0" xr:uid="{00000000-0006-0000-0700-000013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X4" authorId="0" shapeId="0" xr:uid="{00000000-0006-0000-0700-000014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Y4" authorId="0" shapeId="0" xr:uid="{00000000-0006-0000-0700-000015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Z4" authorId="0" shapeId="0" xr:uid="{00000000-0006-0000-0700-000016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AA4" authorId="0" shapeId="0" xr:uid="{00000000-0006-0000-0700-000017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AB4" authorId="0" shapeId="0" xr:uid="{00000000-0006-0000-0700-000018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AC4" authorId="0" shapeId="0" xr:uid="{00000000-0006-0000-0700-000019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AD4" authorId="0" shapeId="0" xr:uid="{00000000-0006-0000-0700-00001A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AE4" authorId="0" shapeId="0" xr:uid="{00000000-0006-0000-0700-00001B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L18" authorId="0" shapeId="0" xr:uid="{00000000-0006-0000-0700-000025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M18" authorId="0" shapeId="0" xr:uid="{00000000-0006-0000-0700-000026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N18" authorId="0" shapeId="0" xr:uid="{00000000-0006-0000-0700-000027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O18" authorId="0" shapeId="0" xr:uid="{00000000-0006-0000-0700-000028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P18" authorId="0" shapeId="0" xr:uid="{00000000-0006-0000-0700-000029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Q18" authorId="0" shapeId="0" xr:uid="{00000000-0006-0000-0700-00002A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R18" authorId="0" shapeId="0" xr:uid="{00000000-0006-0000-0700-00002B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S18" authorId="0" shapeId="0" xr:uid="{00000000-0006-0000-0700-00002C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T18" authorId="0" shapeId="0" xr:uid="{00000000-0006-0000-0700-00002D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W18" authorId="0" shapeId="0" xr:uid="{00000000-0006-0000-0700-00002E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X18" authorId="0" shapeId="0" xr:uid="{00000000-0006-0000-0700-00002F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Y18" authorId="0" shapeId="0" xr:uid="{00000000-0006-0000-0700-000030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Z18" authorId="0" shapeId="0" xr:uid="{00000000-0006-0000-0700-000031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AA18" authorId="0" shapeId="0" xr:uid="{00000000-0006-0000-0700-000032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AB18" authorId="0" shapeId="0" xr:uid="{00000000-0006-0000-0700-000033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AC18" authorId="0" shapeId="0" xr:uid="{00000000-0006-0000-0700-000034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AD18" authorId="0" shapeId="0" xr:uid="{00000000-0006-0000-0700-000035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AE18" authorId="0" shapeId="0" xr:uid="{00000000-0006-0000-0700-000036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L33" authorId="0" shapeId="0" xr:uid="{00000000-0006-0000-0700-000040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M33" authorId="0" shapeId="0" xr:uid="{00000000-0006-0000-0700-000041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N33" authorId="0" shapeId="0" xr:uid="{00000000-0006-0000-0700-000042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O33" authorId="0" shapeId="0" xr:uid="{00000000-0006-0000-0700-000043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P33" authorId="0" shapeId="0" xr:uid="{00000000-0006-0000-0700-000044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Q33" authorId="0" shapeId="0" xr:uid="{00000000-0006-0000-0700-000045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R33" authorId="0" shapeId="0" xr:uid="{00000000-0006-0000-0700-000046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S33" authorId="0" shapeId="0" xr:uid="{00000000-0006-0000-0700-000047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T33" authorId="0" shapeId="0" xr:uid="{00000000-0006-0000-0700-000048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W33" authorId="0" shapeId="0" xr:uid="{00000000-0006-0000-0700-000049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X33" authorId="0" shapeId="0" xr:uid="{00000000-0006-0000-0700-00004A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Y33" authorId="0" shapeId="0" xr:uid="{00000000-0006-0000-0700-00004B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Z33" authorId="0" shapeId="0" xr:uid="{00000000-0006-0000-0700-00004C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AA33" authorId="0" shapeId="0" xr:uid="{00000000-0006-0000-0700-00004D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AB33" authorId="0" shapeId="0" xr:uid="{00000000-0006-0000-0700-00004E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AC33" authorId="0" shapeId="0" xr:uid="{00000000-0006-0000-0700-00004F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AD33" authorId="0" shapeId="0" xr:uid="{00000000-0006-0000-0700-000050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  <comment ref="AE33" authorId="0" shapeId="0" xr:uid="{00000000-0006-0000-0700-000051000000}">
      <text>
        <r>
          <rPr>
            <sz val="8"/>
            <color rgb="FF000000"/>
            <rFont val="Tahoma"/>
            <family val="2"/>
          </rPr>
          <t xml:space="preserve">1) _________ ________
</t>
        </r>
      </text>
    </comment>
  </commentList>
</comments>
</file>

<file path=xl/sharedStrings.xml><?xml version="1.0" encoding="utf-8"?>
<sst xmlns="http://schemas.openxmlformats.org/spreadsheetml/2006/main" count="7456" uniqueCount="562">
  <si>
    <t>Енергетски биланси, во илјада тони еквивалент на нафта, по години</t>
  </si>
  <si>
    <t>Бруто-примарно производство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</si>
  <si>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</si>
  <si>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</si>
  <si>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</si>
  <si>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</si>
  <si>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</si>
  <si>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</si>
  <si>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</si>
  <si>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</si>
  <si>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</si>
  <si>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</si>
  <si>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</si>
  <si>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</si>
  <si>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</si>
  <si>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</si>
  <si>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</si>
  <si>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</si>
  <si>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Lignite</t>
  </si>
  <si>
    <t>Geo-Thermal heat</t>
  </si>
  <si>
    <t>Fuelwood </t>
  </si>
  <si>
    <t>Wood of fruit trees and oth. plant residues</t>
  </si>
  <si>
    <t>Wood wastes, wood briquettes and pellets</t>
  </si>
  <si>
    <t>Hydro energy</t>
  </si>
  <si>
    <t>Solar electricity</t>
  </si>
  <si>
    <t>Wind electricity</t>
  </si>
  <si>
    <t>Biogas </t>
  </si>
  <si>
    <t>Biodiesel </t>
  </si>
  <si>
    <t xml:space="preserve">Total electricity </t>
  </si>
  <si>
    <t>Lignite/Total (%) (rh)</t>
  </si>
  <si>
    <t>&lt;a href=http://www.stat.gov.mk/simboli/KoristeniSimboli_mk.html target=_blank&gt;&lt;font color=blue&gt;Користени симболи&lt;/font&gt;&lt;/a&gt;</t>
  </si>
  <si>
    <t>Извор: Државен завод за статистика</t>
  </si>
  <si>
    <t>Енергент:</t>
  </si>
  <si>
    <t>Керозини, млазни горива:</t>
  </si>
  <si>
    <t>Од 2012 година, дел од извозот на керозин потрошен на домашните аеродроми за меѓународен авиотранспорт е вклучен во финалната потрошувачка во категоријата Воздушен сообраќај .</t>
  </si>
  <si>
    <t>Интерен код:</t>
  </si>
  <si>
    <t>ES037M16</t>
  </si>
  <si>
    <t>Electricity production by domestic producers 
(in GWh)</t>
  </si>
  <si>
    <t>Structure 2021
%</t>
  </si>
  <si>
    <t xml:space="preserve">TOTAL electricity production by domestic producers </t>
  </si>
  <si>
    <t>AD ESM (formerly AD ELEM)</t>
  </si>
  <si>
    <t>Production of thermal power plants TEC</t>
  </si>
  <si>
    <t>TE Bitola</t>
  </si>
  <si>
    <t>TE Oslomej</t>
  </si>
  <si>
    <t>HPP production (total, GWh)</t>
  </si>
  <si>
    <t>HEC Mavrovo</t>
  </si>
  <si>
    <t>HEC Spilje</t>
  </si>
  <si>
    <t>HEC Tikvesh</t>
  </si>
  <si>
    <t>HEC Globocica</t>
  </si>
  <si>
    <t>HPP Kozjak</t>
  </si>
  <si>
    <t>HEC Sveta Petka</t>
  </si>
  <si>
    <t>VEC Bogdanci</t>
  </si>
  <si>
    <t xml:space="preserve">TE–TO Subsidiary - Energija </t>
  </si>
  <si>
    <t>KOGEL North</t>
  </si>
  <si>
    <t>TEC Negotino</t>
  </si>
  <si>
    <t>TE-TO AD</t>
  </si>
  <si>
    <t>Small HEPs</t>
  </si>
  <si>
    <t xml:space="preserve">Photoelectric plants </t>
  </si>
  <si>
    <t>TE Biogass</t>
  </si>
  <si>
    <t>Source: RKE, Annual reports</t>
  </si>
  <si>
    <t>Gross Domestic Product by production approach, by NKD Rev.2, by years (from quarterly calculation of GDP)</t>
  </si>
  <si>
    <t>current prices (in million denars)</t>
  </si>
  <si>
    <t>Gross Domestic Product</t>
  </si>
  <si>
    <t>Value Added</t>
  </si>
  <si>
    <t>A Agriculture, forestry and fishing</t>
  </si>
  <si>
    <t>B, C, D and E Mining and quarrying; Manufacturing; Electricity, gas, steam and air conditioning supply; Water supply; sewerage, waste management and remediation activities</t>
  </si>
  <si>
    <t>C Manufacturing</t>
  </si>
  <si>
    <t>F Construction</t>
  </si>
  <si>
    <t>G, H and I Wholesale and retail trade; repair of motor vehicles and motorcycles; Transportation and storage; Accommodation and food service activities</t>
  </si>
  <si>
    <t>J Information and communication</t>
  </si>
  <si>
    <t>K Financial and insurance activities</t>
  </si>
  <si>
    <t>L Real estate activities</t>
  </si>
  <si>
    <t>M and N Professional, scientific and technical activities; Administrative and support service activities</t>
  </si>
  <si>
    <t>O, P and Q Public administration and defence; compulsory social security; Education; Human health and social work activities</t>
  </si>
  <si>
    <t>R, S and T Arts, entertainment and recreation; Other service activities; Activities of households as employers; undifferentiated goods- and services-producing activities of households for own use</t>
  </si>
  <si>
    <t>Taxes on products</t>
  </si>
  <si>
    <t>Subsidies</t>
  </si>
  <si>
    <t>Net taxes on products</t>
  </si>
  <si>
    <t>&lt;a href=http://www.stat.gov.mk/simboli/KoristeniSimboli_en.html target=_blank&gt;&lt;font color=blue&gt;Symbols used&lt;/font&gt;&lt;/a&gt;</t>
  </si>
  <si>
    <t>Source: State Statistical Office</t>
  </si>
  <si>
    <t>Latest update:</t>
  </si>
  <si>
    <t>Source:</t>
  </si>
  <si>
    <t>State Statistical Office</t>
  </si>
  <si>
    <t>Contact:</t>
  </si>
  <si>
    <t>Copyright</t>
  </si>
  <si>
    <t>Units:</t>
  </si>
  <si>
    <t>Internal reference code:</t>
  </si>
  <si>
    <t>Components of GDP by sections and divisions of NKD Rev.2, by years</t>
  </si>
  <si>
    <t>http://makstat.stat.gov.mk/PXWeb/pxweb/en/MakStat/MakStat__BDP__BDPInvesGodisni__BDPsporedESS2010/375_NacSmA_Mk_09p2a_01ml.px/?rxid=56da5f3b-151b-4db4-94d2-9297801add6e</t>
  </si>
  <si>
    <t>Gross output</t>
  </si>
  <si>
    <t>Intermediate consumption</t>
  </si>
  <si>
    <t>Value added</t>
  </si>
  <si>
    <t>Compensation of employees</t>
  </si>
  <si>
    <t>Other taxes on production - net</t>
  </si>
  <si>
    <t>Gross-operating surplus</t>
  </si>
  <si>
    <t>Depreciation</t>
  </si>
  <si>
    <t>Net-operating surplus</t>
  </si>
  <si>
    <t>Structure (GDP VA) %</t>
  </si>
  <si>
    <t>Structure (GDP grss output %</t>
  </si>
  <si>
    <t>A - Agriculture, forestry and fishing</t>
  </si>
  <si>
    <t>01. Crop and animal production, hunting and related service activities</t>
  </si>
  <si>
    <t>02. Forestry and logging</t>
  </si>
  <si>
    <t>03. Fishing and aquaculture</t>
  </si>
  <si>
    <t>B - Mining and quarrying</t>
  </si>
  <si>
    <t>05. Mining of coal and lignite</t>
  </si>
  <si>
    <t>06. Extraction of crude petroleum and natural gas</t>
  </si>
  <si>
    <t>:</t>
  </si>
  <si>
    <t>07. Mining of metal ores</t>
  </si>
  <si>
    <t>08. Other mining and quarrying</t>
  </si>
  <si>
    <t>09. Mining support service activities</t>
  </si>
  <si>
    <t>C - Manufacturing</t>
  </si>
  <si>
    <t>10. Manufacture of food products</t>
  </si>
  <si>
    <t>11. Manufacture of beverages</t>
  </si>
  <si>
    <t>12. Manufacture of tobacco products</t>
  </si>
  <si>
    <t>13. Manufacture of textiles</t>
  </si>
  <si>
    <t>14. Manufacture of wearing apparel</t>
  </si>
  <si>
    <t>15. Manufacture of leather and related products</t>
  </si>
  <si>
    <t>16. Manufacture of wood and of products of wood and cork, except furniture; manufacture of articles of straw and plaiting materials</t>
  </si>
  <si>
    <t>17. Manufacture of paper and paper products</t>
  </si>
  <si>
    <t>18. Printing and reproduction of recorded media</t>
  </si>
  <si>
    <t>19. Manufacture of coke and refined petroleum products</t>
  </si>
  <si>
    <t>20. Manufacture of chemicals and chemical products</t>
  </si>
  <si>
    <t>21. Manufacture of basic pharmaceutical products and pharmaceutical preparations</t>
  </si>
  <si>
    <t>22. Manufacture of rubber and plastic products</t>
  </si>
  <si>
    <t>23. Manufacture of other non metallic mineral products</t>
  </si>
  <si>
    <t>24. Manufacture of basic metals</t>
  </si>
  <si>
    <t>25. Manufacture of fabricated metal products, except machinery and equipment</t>
  </si>
  <si>
    <t>26. Manufacture of computer, electronic and optical products</t>
  </si>
  <si>
    <t>27. Manufacture of electrical equipment</t>
  </si>
  <si>
    <t>28. Manufacture of machinery and equipment n.e.c.</t>
  </si>
  <si>
    <t>29. Manufacture of motor vehicles, trailers and semi trailers</t>
  </si>
  <si>
    <t>30. Manufacture of other transport equipment</t>
  </si>
  <si>
    <t>31. Manufacture of furniture</t>
  </si>
  <si>
    <t>32. Other manufacturing</t>
  </si>
  <si>
    <t>33. Repair and installation of machinery and equipment</t>
  </si>
  <si>
    <t>D - Electricity, gas, steam and air conditioning supply</t>
  </si>
  <si>
    <t>35. Electricity, gas, steam and air conditioning supply</t>
  </si>
  <si>
    <t>E - Water supply; sewerage, waste management and remediation activities</t>
  </si>
  <si>
    <t>36. Water collection, treatment and supply</t>
  </si>
  <si>
    <t>37. Sewerage</t>
  </si>
  <si>
    <t>38. Waste collection, treatment and disposal activities; materials recovery</t>
  </si>
  <si>
    <t>39. Remediation activities and other waste management services</t>
  </si>
  <si>
    <t>F - Construction</t>
  </si>
  <si>
    <t>41. Construction of buildings</t>
  </si>
  <si>
    <t>42. Civil engineering</t>
  </si>
  <si>
    <t>43. Specialised construction activities</t>
  </si>
  <si>
    <t>G - Wholesale and retail trade; repair of motor vehicles and motorcycles</t>
  </si>
  <si>
    <t>45. Wholesale and retail trade and repair of motor vehicles and motorcycles</t>
  </si>
  <si>
    <t>46. Wholesale trade, except of motor vehicles and motorcycles</t>
  </si>
  <si>
    <t>47. Retail trade, except of motor vehicles and motorcycles</t>
  </si>
  <si>
    <t>H - Transport and storage</t>
  </si>
  <si>
    <t>49. Land transport and transport via pipelines</t>
  </si>
  <si>
    <t>50. Water transport</t>
  </si>
  <si>
    <t>51. Air transport</t>
  </si>
  <si>
    <t>52. Warehousing and support activities for transportation</t>
  </si>
  <si>
    <t>53. Postal and courier activities</t>
  </si>
  <si>
    <t>I - Accommodation and food service activities</t>
  </si>
  <si>
    <t>55. Accommodation</t>
  </si>
  <si>
    <t>56. Food and beverage service activities</t>
  </si>
  <si>
    <t>J - Information and communication</t>
  </si>
  <si>
    <t>58. Publishing activities</t>
  </si>
  <si>
    <t>59. Motion picture, video and television programme production, sound recording and music publishing activities</t>
  </si>
  <si>
    <t>60. Programming and broadcasting activities</t>
  </si>
  <si>
    <t>61. Telecommunications</t>
  </si>
  <si>
    <t>62. Computer programming, consultancy and related activities</t>
  </si>
  <si>
    <t>63. Information service activities</t>
  </si>
  <si>
    <t>K - Financial and insurance activities</t>
  </si>
  <si>
    <t>64. Financial service activities, except insurance and pension funding</t>
  </si>
  <si>
    <t>65. Insurance, reinsurance and pension funding, except compulsory social security</t>
  </si>
  <si>
    <t>66. Activities auxiliary to financial services and insurance activities</t>
  </si>
  <si>
    <t>L - Real estate activities</t>
  </si>
  <si>
    <t>68. Real estate activities</t>
  </si>
  <si>
    <t>M - Professional, scientific and technical activities</t>
  </si>
  <si>
    <t>69. Legal and accounting activities</t>
  </si>
  <si>
    <t>70. Activities of head offices; management consultancy activities</t>
  </si>
  <si>
    <t>71. Architectural and engineering activities; technical testing and analysis</t>
  </si>
  <si>
    <t>72. Scientific research and development</t>
  </si>
  <si>
    <t>73. Advertising and market research</t>
  </si>
  <si>
    <t>74. Other professional, scientific and technical activities</t>
  </si>
  <si>
    <t>75. Veterinary activities</t>
  </si>
  <si>
    <t>N - Administrative and support service activities</t>
  </si>
  <si>
    <t>77. Rental and leasing activities</t>
  </si>
  <si>
    <t>78. Employment activities</t>
  </si>
  <si>
    <t>79. Travel agency, tour operator reservation service and related activities</t>
  </si>
  <si>
    <t>80. Security and investigation activities</t>
  </si>
  <si>
    <t>81. Services to buildings and landscape activities</t>
  </si>
  <si>
    <t>82. Office administrative, office support and other business support activities</t>
  </si>
  <si>
    <t>O - Public administration and defence; compulsory social security</t>
  </si>
  <si>
    <t>-</t>
  </si>
  <si>
    <t>84. Public administration and defence; compulsory social security</t>
  </si>
  <si>
    <t>P - Education</t>
  </si>
  <si>
    <t>85. Education</t>
  </si>
  <si>
    <t>Q - Human health and social work activities</t>
  </si>
  <si>
    <t>86. Human health activities</t>
  </si>
  <si>
    <t>87. Residential care activities</t>
  </si>
  <si>
    <t>88. Social work activities without accommodation</t>
  </si>
  <si>
    <t>R - Arts, entertainment and recreation</t>
  </si>
  <si>
    <t>90. Creative, arts and entertainment activities</t>
  </si>
  <si>
    <t>91. Libraries, archives, museums and other cultural activities</t>
  </si>
  <si>
    <t>92. Gambling and betting activities</t>
  </si>
  <si>
    <t>93. Sports activities and amusement and recreation activities</t>
  </si>
  <si>
    <t>S - Other service activities</t>
  </si>
  <si>
    <t>94. Activities of membership organisations</t>
  </si>
  <si>
    <t>95. Repair of computers and personal and household goods</t>
  </si>
  <si>
    <t>96. Other personal service activities</t>
  </si>
  <si>
    <t>T - Activities of households as employers; undifferentiated goods- and services-producing activities of households for own use</t>
  </si>
  <si>
    <t>97. Activities of households as employers of domestic personnel</t>
  </si>
  <si>
    <t>98. Undifferentiated goods and services producing activities of private households for own use</t>
  </si>
  <si>
    <t>Total</t>
  </si>
  <si>
    <t>Taxes on products, net</t>
  </si>
  <si>
    <t>Gross domestic product (market prices)</t>
  </si>
  <si>
    <t>&lt;a href=http://www.stat.gov.mk/simboli/KoristeniSimboli_en.html target=_blank&gt;&lt;font color=blue&gt;Symbols used&lt;/font&gt;&lt;/a&gt;
Source: State Statistical Office
The data are according to the National Classification of Activities, NKD Rev.2
Revised data for period 2000-2012 according ESA 2010</t>
  </si>
  <si>
    <t>20211111 12:00</t>
  </si>
  <si>
    <t>Biljana Jovanovska</t>
  </si>
  <si>
    <t>biljana.jovanovska@stat.gov.mk, +389 2 3295882</t>
  </si>
  <si>
    <t>million denars</t>
  </si>
  <si>
    <t>PD006M16</t>
  </si>
  <si>
    <t>Gross Domestic Product, by year, by regions, ESA 2010</t>
  </si>
  <si>
    <t>Gross Domestic Product, in million denars</t>
  </si>
  <si>
    <t>Gross Domestic Product, per capita, in denars</t>
  </si>
  <si>
    <t>Gross Domestic Product, per capita, RM= 100</t>
  </si>
  <si>
    <t>Republic of Macedonia</t>
  </si>
  <si>
    <t>Southwest region</t>
  </si>
  <si>
    <t>Southwest region (GDP per capita, RM=100)</t>
  </si>
  <si>
    <t>Gross value added, by Sector of activity, NKD Rev 2, by region, by year,  in million denars (ESA 2010)</t>
  </si>
  <si>
    <t>Vardar region</t>
  </si>
  <si>
    <t>East region</t>
  </si>
  <si>
    <t>Southeast region</t>
  </si>
  <si>
    <t>Pelagonia region</t>
  </si>
  <si>
    <t>Polog region</t>
  </si>
  <si>
    <t>Northeast region</t>
  </si>
  <si>
    <t>Skopje region</t>
  </si>
  <si>
    <t>B_E Mining, manufacturing, electricity, gas and water supply, sewarage , waste management, remmediation activities</t>
  </si>
  <si>
    <t>G_I Wholesale and retail trade,repair of motor vehicles and motorcycles, transportationand storage; accomodation and food service activities</t>
  </si>
  <si>
    <t>M_N Professional, scientific and technical activities; administrative and support aservice activities</t>
  </si>
  <si>
    <t>O_Q Public administration and defence;compulsory social security; education;human health and social work activities</t>
  </si>
  <si>
    <t>RSTU Arts, entertainment and recreation, repair of household good and other services</t>
  </si>
  <si>
    <t>primary</t>
  </si>
  <si>
    <t>secondary</t>
  </si>
  <si>
    <t>tertiary</t>
  </si>
  <si>
    <t>I</t>
  </si>
  <si>
    <t>II</t>
  </si>
  <si>
    <t>III</t>
  </si>
  <si>
    <t>2021</t>
  </si>
  <si>
    <t>SW I Primary Sector (A)</t>
  </si>
  <si>
    <t>SW II Secondary Sector (B_E)</t>
  </si>
  <si>
    <t>SW III Tertiary Sector (G_U)</t>
  </si>
  <si>
    <t>MK I Primary Sector (A)</t>
  </si>
  <si>
    <t>MK II Secondary Sector (B_E)</t>
  </si>
  <si>
    <t>MK III Tertiary Sector (G_U)</t>
  </si>
  <si>
    <t>2000</t>
  </si>
  <si>
    <t>2001</t>
  </si>
  <si>
    <t>2002</t>
  </si>
  <si>
    <t>2003</t>
  </si>
  <si>
    <t>2004</t>
  </si>
  <si>
    <t>RNM mill mkd'</t>
  </si>
  <si>
    <t>Total primary energy production by energy commodities in 000 toe, by years</t>
  </si>
  <si>
    <t>2022</t>
  </si>
  <si>
    <t>Solid fuels</t>
  </si>
  <si>
    <t>Hydroelectricity</t>
  </si>
  <si>
    <t>Solar thermal energy</t>
  </si>
  <si>
    <t>Biogas</t>
  </si>
  <si>
    <t>Geothermal heat</t>
  </si>
  <si>
    <t>Biomass</t>
  </si>
  <si>
    <t>Biofuel</t>
  </si>
  <si>
    <t>Solid fuels% of total</t>
  </si>
  <si>
    <t>Energy balance, 000 toe</t>
  </si>
  <si>
    <t>Stone coal</t>
  </si>
  <si>
    <t>Cox</t>
  </si>
  <si>
    <t>Sub-bituminous coal</t>
  </si>
  <si>
    <t>Crude oil</t>
  </si>
  <si>
    <t>Input raw materials</t>
  </si>
  <si>
    <t>Total petroleum products</t>
  </si>
  <si>
    <t>Refinery gas</t>
  </si>
  <si>
    <t>LPG</t>
  </si>
  <si>
    <t>Primary gasoline</t>
  </si>
  <si>
    <t>Motor gasoline</t>
  </si>
  <si>
    <t>Kerosenes, jet fuels</t>
  </si>
  <si>
    <t>Diesel for transport</t>
  </si>
  <si>
    <t>Kerosene (extra light)</t>
  </si>
  <si>
    <t>Fuel oil</t>
  </si>
  <si>
    <t>Petroleum (petroleum coke)</t>
  </si>
  <si>
    <t>Other petroleum products</t>
  </si>
  <si>
    <t>Natural gas</t>
  </si>
  <si>
    <t>Fire wood</t>
  </si>
  <si>
    <t>Wood from orchards or other growth. garbage</t>
  </si>
  <si>
    <t>Wood waste, briquettes and pellets</t>
  </si>
  <si>
    <t>Hydro electricity</t>
  </si>
  <si>
    <t>Biodiesel</t>
  </si>
  <si>
    <t>Heat energy</t>
  </si>
  <si>
    <t>Total electricity</t>
  </si>
  <si>
    <t>Gross primary production</t>
  </si>
  <si>
    <t>Processed products</t>
  </si>
  <si>
    <t>Import</t>
  </si>
  <si>
    <t>Inventory balance</t>
  </si>
  <si>
    <t>Export</t>
  </si>
  <si>
    <t>Total energy required</t>
  </si>
  <si>
    <t>Energy for energy transformations</t>
  </si>
  <si>
    <t>.. Thermal power plants</t>
  </si>
  <si>
    <t>.. Industrial heating plants (power plants)</t>
  </si>
  <si>
    <t>.. Combined energetics</t>
  </si>
  <si>
    <t>.. Briquette plants</t>
  </si>
  <si>
    <t>.. Biogas plants</t>
  </si>
  <si>
    <t>.. Refineries</t>
  </si>
  <si>
    <t>.. Public boilers</t>
  </si>
  <si>
    <t>Production of transformed energy</t>
  </si>
  <si>
    <t>..Thermal power plants</t>
  </si>
  <si>
    <t>..Industrial heating plants (power plants)</t>
  </si>
  <si>
    <t>..Combined energetics</t>
  </si>
  <si>
    <t>..Briquette plants</t>
  </si>
  <si>
    <t>..Biogas plants</t>
  </si>
  <si>
    <t>..Refineries</t>
  </si>
  <si>
    <t>..Public Boilers</t>
  </si>
  <si>
    <t>Exchange</t>
  </si>
  <si>
    <t>Consumption in the energy sector</t>
  </si>
  <si>
    <t>Transmission and distribution losses</t>
  </si>
  <si>
    <t>Available for final consumption</t>
  </si>
  <si>
    <t>Final non-energy consumption</t>
  </si>
  <si>
    <t>Final energy consumption</t>
  </si>
  <si>
    <t>..Industry</t>
  </si>
  <si>
    <t>...Iron and steel industry</t>
  </si>
  <si>
    <t>...Non-ferrous metallurgy</t>
  </si>
  <si>
    <t>...Chemical industry</t>
  </si>
  <si>
    <t>...Industry for construction material glass and ceramics</t>
  </si>
  <si>
    <t>...Ore Exploitation Industry</t>
  </si>
  <si>
    <t>...Food industry, beverages and tobacco</t>
  </si>
  <si>
    <t>...Textile industry and tannery</t>
  </si>
  <si>
    <t>...Paper and printing industry</t>
  </si>
  <si>
    <t>...Engineering and other metal industry</t>
  </si>
  <si>
    <t>...Other industries</t>
  </si>
  <si>
    <t>..Traffic</t>
  </si>
  <si>
    <t xml:space="preserve">  ...Rail traffic</t>
  </si>
  <si>
    <t xml:space="preserve">  ...Road traffic</t>
  </si>
  <si>
    <t xml:space="preserve">  ...Air traffic</t>
  </si>
  <si>
    <t>..The remaining consumption</t>
  </si>
  <si>
    <t>...Households</t>
  </si>
  <si>
    <t>...Agriculture</t>
  </si>
  <si>
    <t>...Other sectors</t>
  </si>
  <si>
    <t>Statistical difference</t>
  </si>
  <si>
    <t>..</t>
  </si>
  <si>
    <t>&lt;a href=http://www.stat.gov.mk/MetodoloskiObjasSoop.aspx?id=64&amp;rbrObl=21 target=_blank&gt;&lt;font color=blue&gt;Методолошки објаснувања&lt;/font&gt;&lt;/a&gt;</t>
  </si>
  <si>
    <t xml:space="preserve">
Source: State Statistical Office</t>
  </si>
  <si>
    <t>Structure 2022
%</t>
  </si>
  <si>
    <t>Gross value added,
 by Sector of activity, NKD Rev 2, by region, by year,  in million denars (ESA 2010)</t>
  </si>
  <si>
    <t>Labour - Employments per sectors, regions</t>
  </si>
  <si>
    <t>RNM</t>
  </si>
  <si>
    <t>SWPR</t>
  </si>
  <si>
    <t>%</t>
  </si>
  <si>
    <t>SWPR sector employment %</t>
  </si>
  <si>
    <t>GVA</t>
  </si>
  <si>
    <t>LABOR</t>
  </si>
  <si>
    <t>GVA/LABOR</t>
  </si>
  <si>
    <t>.</t>
  </si>
  <si>
    <t>Exterritorial orgnaztions and bodies</t>
  </si>
  <si>
    <t>Број на вработени по сектори на дејност, по региони, анкета на работна сила, 2017-2021</t>
  </si>
  <si>
    <t>Вкупно</t>
  </si>
  <si>
    <t>Вардарски</t>
  </si>
  <si>
    <t>Источен</t>
  </si>
  <si>
    <t xml:space="preserve">Југозападен </t>
  </si>
  <si>
    <t>Југоисточен</t>
  </si>
  <si>
    <t>Пелагонија</t>
  </si>
  <si>
    <t>Полошки</t>
  </si>
  <si>
    <t>Североисточен</t>
  </si>
  <si>
    <t>Скопски</t>
  </si>
  <si>
    <t>Земјоделство, шумарство и рибарство</t>
  </si>
  <si>
    <t>Рударство и вадење на камен</t>
  </si>
  <si>
    <t>Преработувачка индустрија</t>
  </si>
  <si>
    <t>Снабдување со електрична енергија, гас, пареа и климатизација</t>
  </si>
  <si>
    <t>Снабдување со вода; отстранување на отпадни води, управување со отпад и дејности за санација на околината</t>
  </si>
  <si>
    <t>Градежништво</t>
  </si>
  <si>
    <t>Трговија на големо и трговија на мало; поправка на моторни возила и мотоцикли</t>
  </si>
  <si>
    <t>Транспорт и складирање</t>
  </si>
  <si>
    <t>Објекти за сместување и сервисни дејности со храна</t>
  </si>
  <si>
    <t>Информации и комуникации</t>
  </si>
  <si>
    <t>Финансиски дејности и дејности за осигурување</t>
  </si>
  <si>
    <t>Дејности во врска со недвижен имот</t>
  </si>
  <si>
    <t>Стручни, научни и технички дејности</t>
  </si>
  <si>
    <t>Административни и помошни услужни дејности</t>
  </si>
  <si>
    <t>Јавна управа и одбрана; задолжително социјално осигурување</t>
  </si>
  <si>
    <t>Образование</t>
  </si>
  <si>
    <t>Дејности на здравствена и социјална заштита</t>
  </si>
  <si>
    <t>Уметност, забава и рекреација</t>
  </si>
  <si>
    <t>Други услужни дејности</t>
  </si>
  <si>
    <t>Дејности на домаќинствата како работодавачи; дејности на домаќинствата кои произведуваат разновидна стока и вршат различни услуги за сопствени потреби</t>
  </si>
  <si>
    <t>Дејности на екстериторијални организации и тела</t>
  </si>
  <si>
    <t>RNM (#)</t>
  </si>
  <si>
    <t>SWPR (#)</t>
  </si>
  <si>
    <t>% SWRP</t>
  </si>
  <si>
    <t>LSGU Kicevo (#)</t>
  </si>
  <si>
    <t>% Kicevo</t>
  </si>
  <si>
    <t>Men</t>
  </si>
  <si>
    <t>Women</t>
  </si>
  <si>
    <t>Вкупно резидентно население на Република Северна Македонија на возраст над 15 години според брачниот статус, пол, возраст, по општини, Попис, 2021</t>
  </si>
  <si>
    <t>Брачна состојба - ВКУПНО</t>
  </si>
  <si>
    <t>0-4</t>
  </si>
  <si>
    <t xml:space="preserve"> 5-9</t>
  </si>
  <si>
    <t xml:space="preserve"> 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</si>
  <si>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</si>
  <si>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</si>
  <si>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</si>
  <si>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</si>
  <si>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</si>
  <si>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</si>
  <si>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</si>
  <si>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</si>
  <si>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</si>
  <si>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</si>
  <si>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</si>
  <si>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</si>
  <si>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</si>
  <si>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</si>
  <si>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85+</t>
  </si>
  <si>
    <t>Кичево</t>
  </si>
  <si>
    <t>Возрасна група - ВКУПНО</t>
  </si>
  <si>
    <t>Пол - ВКУПНО</t>
  </si>
  <si>
    <t>Male</t>
  </si>
  <si>
    <t>Мажи</t>
  </si>
  <si>
    <t>Female</t>
  </si>
  <si>
    <t>Жени</t>
  </si>
  <si>
    <t>Urban</t>
  </si>
  <si>
    <t>Rural</t>
  </si>
  <si>
    <t>Вкупно резидентно население на возраст од 15+ години според највисок степен на образование, пол, возраст, по општини, Попис , 2021</t>
  </si>
  <si>
    <t>Највисок степен на школска подготовка - ВКУПНО</t>
  </si>
  <si>
    <t>Без образование</t>
  </si>
  <si>
    <t>Незавршено основно образование</t>
  </si>
  <si>
    <t>Основно образование</t>
  </si>
  <si>
    <t>Средно образование</t>
  </si>
  <si>
    <t>Високо образование</t>
  </si>
  <si>
    <t>Магистратура</t>
  </si>
  <si>
    <t>Докторат</t>
  </si>
  <si>
    <t>Непознато</t>
  </si>
  <si>
    <t>Република Северна Македонија</t>
  </si>
  <si>
    <t>No 
education</t>
  </si>
  <si>
    <t>uncompleted 
primary education</t>
  </si>
  <si>
    <t>primary 
education</t>
  </si>
  <si>
    <t>secondary 
education</t>
  </si>
  <si>
    <t>tertiary 
education</t>
  </si>
  <si>
    <t>master 
degree</t>
  </si>
  <si>
    <t>phd 
degree</t>
  </si>
  <si>
    <t xml:space="preserve">unknown </t>
  </si>
  <si>
    <t>Kichevo</t>
  </si>
  <si>
    <t>Град Скопје е посебна единица на локална самоуправа и ја покрива целата територија на 10-те скопски општини: Аеродром, Бутел, Гази Баба, Ѓорче Петров, Карпош, Кисела Вода, Сарај, Центар, Чаир и Шуто Оризари</t>
  </si>
  <si>
    <t>https://www.stat.gov.mk/IOTabeli.aspx</t>
  </si>
  <si>
    <t>input</t>
  </si>
  <si>
    <t>Table 1: Domestic trasnaction input output table (in mil MKD 2019)</t>
  </si>
  <si>
    <t>2019 mil MKD</t>
  </si>
  <si>
    <t>A</t>
  </si>
  <si>
    <t>B,C, D, E</t>
  </si>
  <si>
    <t>F</t>
  </si>
  <si>
    <t>G, H, I</t>
  </si>
  <si>
    <t>J</t>
  </si>
  <si>
    <t>K</t>
  </si>
  <si>
    <t>L</t>
  </si>
  <si>
    <t>M.N</t>
  </si>
  <si>
    <t>O, P, Q</t>
  </si>
  <si>
    <t>R,S</t>
  </si>
  <si>
    <t xml:space="preserve"> households for own use</t>
  </si>
  <si>
    <t>Total intermediateconsumption at basic prices</t>
  </si>
  <si>
    <t>Total final use at basic prices</t>
  </si>
  <si>
    <t>Xij ----&gt;</t>
  </si>
  <si>
    <t>A Agriculture, forestry, fishing</t>
  </si>
  <si>
    <t>B,C,D,E Mining and quarrying; processing industry; Supply with electricity, gas, steam and climatization</t>
  </si>
  <si>
    <t>G,H,I Wholesale and retail trade; Transport and storage; Facilities for accommodation and food related services</t>
  </si>
  <si>
    <t>J Information and communications</t>
  </si>
  <si>
    <t xml:space="preserve">K Financial service and insurance </t>
  </si>
  <si>
    <t>L Real estate related activities</t>
  </si>
  <si>
    <t>M,N Professional, scientific and technical activities; Administrative and auxiliary service activities</t>
  </si>
  <si>
    <t>O,P,Q Public administration and defense; compulsory social insurance; Education; Activities for health and social protection</t>
  </si>
  <si>
    <t>R,S Art, entertainment and recreation, Other service activities</t>
  </si>
  <si>
    <t>Total intermediate consumption/final use</t>
  </si>
  <si>
    <t xml:space="preserve">Compensation of employees </t>
  </si>
  <si>
    <t>Other net taxes on production</t>
  </si>
  <si>
    <t>Consumption of fixed capital</t>
  </si>
  <si>
    <t>Operating surplus, net</t>
  </si>
  <si>
    <t>Operating surplus, gross</t>
  </si>
  <si>
    <t>Value added at basic prices</t>
  </si>
  <si>
    <t>xj ----output</t>
  </si>
  <si>
    <t>Total output at basic prices</t>
  </si>
  <si>
    <t>final output</t>
  </si>
  <si>
    <t>Table 2: Technical coefficients</t>
  </si>
  <si>
    <t>National Technical TABLE coeficients - A
aij</t>
  </si>
  <si>
    <t>Xij</t>
  </si>
  <si>
    <t>xij</t>
  </si>
  <si>
    <t>a</t>
  </si>
  <si>
    <t>b</t>
  </si>
  <si>
    <t>c</t>
  </si>
  <si>
    <t>d</t>
  </si>
  <si>
    <t>e</t>
  </si>
  <si>
    <t>Table 4 "I-A" Matrix</t>
  </si>
  <si>
    <t>Table 5 Leontief Inverse Matrix L=(I-A) ^ (-1)</t>
  </si>
  <si>
    <t>NATIONAL MULTIPLIERS</t>
  </si>
  <si>
    <t>Aggregate Multipliers OUTPUT across sectors</t>
  </si>
  <si>
    <t xml:space="preserve">fn </t>
  </si>
  <si>
    <t>2021 mil mkd</t>
  </si>
  <si>
    <t>Sector LQs for SWPR - GVA</t>
  </si>
  <si>
    <t>SWPR GVA %</t>
  </si>
  <si>
    <t xml:space="preserve"> Gross Value added</t>
  </si>
  <si>
    <t>LQswpr</t>
  </si>
  <si>
    <t>Sector LQs for SWPR - Labor</t>
  </si>
  <si>
    <t>Employment #</t>
  </si>
  <si>
    <t>if &gt; 1 then 1, if less use same</t>
  </si>
  <si>
    <t>B_E Mining, manufacturing, electricity, gas and water supply, sewerage , waste management, remediation activities*</t>
  </si>
  <si>
    <t>G_I Wholesale and retail trade, repair of motor vehicles and motorcycles, transportation and storage; accommodation and food service activities</t>
  </si>
  <si>
    <t>M_N Professional, scientific and technical activities; administrative and support service activities</t>
  </si>
  <si>
    <t>O_Q Public administration and defence; compulsory social security; education; human health and social work activities</t>
  </si>
  <si>
    <t>tehcnical regional GA - A matrix</t>
  </si>
  <si>
    <t>A matrix</t>
  </si>
  <si>
    <t xml:space="preserve">inverse </t>
  </si>
  <si>
    <t>GVA Regional Multipliers OUTPUT</t>
  </si>
  <si>
    <t>Based on SIOT tables State sataistical office RNM</t>
  </si>
  <si>
    <t xml:space="preserve">Technical coefficients (covberted transaction matrices into ratios) </t>
  </si>
  <si>
    <t xml:space="preserve"> Type I inverse matrix (L=(I-A) ^ (-1))</t>
  </si>
  <si>
    <t>Table 3 Identity  matrix 10*10</t>
  </si>
  <si>
    <t xml:space="preserve"> National Technical Coefficients with the Use of Location
Quotients</t>
  </si>
  <si>
    <t xml:space="preserve">Regional multipliers </t>
  </si>
  <si>
    <t xml:space="preserve"> Gross Value added/ Labor</t>
  </si>
  <si>
    <t>2022 1)</t>
  </si>
  <si>
    <t>2023 2)</t>
  </si>
  <si>
    <t>...</t>
  </si>
  <si>
    <t>Structure %</t>
  </si>
  <si>
    <t>i</t>
  </si>
  <si>
    <t>ii</t>
  </si>
  <si>
    <t>iii</t>
  </si>
  <si>
    <t>primary (A…B)</t>
  </si>
  <si>
    <t>secondary (C…F)</t>
  </si>
  <si>
    <t>tertiary (G…U)</t>
  </si>
  <si>
    <t>the aggregate multiplier for a particular industry is defined as total of all outputs from each industry required to produce one additional unit of output</t>
  </si>
  <si>
    <t>O,P,Q Public administration and defence; compulsory social insurance; Education; Activities for health and social protection</t>
  </si>
  <si>
    <t>Estimate of local coef (LQs)</t>
  </si>
  <si>
    <t>B_E Mining, manufacturing, electricity, gas and water supply, sewarage , waste management, remediation activities</t>
  </si>
  <si>
    <t>Investments and expenditures for environmental protection , in 000 denars</t>
  </si>
  <si>
    <t>Total investments and expenditures</t>
  </si>
  <si>
    <t>Investments  for environmental protection</t>
  </si>
  <si>
    <t>Expenditures on maintenance of assets for environmental protection</t>
  </si>
  <si>
    <t>http://www.stat.gov.mk/MetodoloskiObjasSoop_en.aspx?id=125&amp;rbrObl=28</t>
  </si>
  <si>
    <t xml:space="preserve">Gross Domestic Product (current prices in '000 MKD) </t>
  </si>
  <si>
    <t>http://www.stat.gov.mk/simboli/KoristeniSimboli_en.html target=_blank&gt;&lt;font color=blue&gt;Symbols used&lt;/font&gt;&lt;/a&gt;
Source: State Statistical Office
The data are according to the National Classification of Activities, NKD Rev.2
1) Preliminary data for year 2022
2) Estimated data for year 2023</t>
  </si>
  <si>
    <t>% Total Environ. Investment of GDP (rha)</t>
  </si>
  <si>
    <t>EUR '000</t>
  </si>
  <si>
    <t>Projections of all GHG emissions for the sectors in CO2 - equivalent [kt]  (basic scenario), by years</t>
  </si>
  <si>
    <t>Energy</t>
  </si>
  <si>
    <t>Heat</t>
  </si>
  <si>
    <t>Transport</t>
  </si>
  <si>
    <t>Industrial processes</t>
  </si>
  <si>
    <t>Waste</t>
  </si>
  <si>
    <t>Agriculture</t>
  </si>
  <si>
    <t>2023</t>
  </si>
  <si>
    <t>2024</t>
  </si>
  <si>
    <t>2025</t>
  </si>
  <si>
    <t>Source: Ministry of Environment and Physical Planning</t>
  </si>
  <si>
    <t xml:space="preserve">Stucture GHG emissions for the sectors in CO2 - equivalent [kt] </t>
  </si>
  <si>
    <t>&lt;a href=http://www.stat.gov.mk/MetodoloskiObjasSoop_en.aspx?id=129&amp;rbrObl=28&gt;Methodological explanations&lt;/font&gt;&lt;/a&gt;</t>
  </si>
  <si>
    <t>Energy taxes</t>
  </si>
  <si>
    <t>Transport taxes</t>
  </si>
  <si>
    <t>Pollution  taxes</t>
  </si>
  <si>
    <t>Resource taxes</t>
  </si>
  <si>
    <t>Taxes related to the environment (mill MKD)</t>
  </si>
  <si>
    <t>Total Budget Revenues (mil MKD)</t>
  </si>
  <si>
    <t xml:space="preserve">Gross Domestic Product (current prices in mill MKD) </t>
  </si>
  <si>
    <t>% of Total Budegt Revenues (Budget RNM) (rha)</t>
  </si>
  <si>
    <t>% of GDP (rha)</t>
  </si>
  <si>
    <t xml:space="preserve">Aggregated Use Table, Input Output  (derived from SIOT tables compresed)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</si>
</sst>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#,##0.0"/>
    <numFmt numFmtId="166" formatCode="0.0%"/>
    <numFmt numFmtId="167" formatCode="#,##0.000"/>
    <numFmt numFmtId="168" formatCode="#,##0_ ;[Red]\-#,##0\ "/>
  </numFmts>
  <fonts count="7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6"/>
      <color rgb="FF000000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Arial"/>
      <family val="2"/>
      <charset val="204"/>
    </font>
    <font>
      <sz val="8"/>
      <color rgb="FF000000"/>
      <name val="Tahoma"/>
      <family val="2"/>
    </font>
    <font>
      <sz val="10"/>
      <color rgb="FF000000"/>
      <name val="Times New Roman"/>
      <family val="1"/>
      <charset val="204"/>
    </font>
    <font>
      <sz val="10"/>
      <color rgb="FF000000"/>
      <name val="Corbel"/>
      <family val="2"/>
      <charset val="204"/>
    </font>
    <font>
      <sz val="10"/>
      <name val="Corbel"/>
      <family val="2"/>
      <charset val="204"/>
    </font>
    <font>
      <b/>
      <i/>
      <sz val="10"/>
      <name val="Corbel"/>
      <family val="2"/>
      <charset val="204"/>
    </font>
    <font>
      <b/>
      <u/>
      <sz val="10"/>
      <name val="Corbel"/>
      <family val="2"/>
      <charset val="204"/>
    </font>
    <font>
      <b/>
      <u/>
      <sz val="10"/>
      <color rgb="FF000000"/>
      <name val="Corbel"/>
      <family val="2"/>
      <charset val="204"/>
    </font>
    <font>
      <b/>
      <sz val="10"/>
      <name val="Corbel"/>
      <family val="2"/>
      <charset val="204"/>
    </font>
    <font>
      <u val="double"/>
      <sz val="14"/>
      <color rgb="FFC00000"/>
      <name val="Corbel"/>
      <family val="2"/>
      <charset val="204"/>
    </font>
    <font>
      <b/>
      <sz val="10"/>
      <color rgb="FFC00000"/>
      <name val="Corbel"/>
      <family val="2"/>
      <charset val="204"/>
    </font>
    <font>
      <sz val="10"/>
      <color rgb="FFC00000"/>
      <name val="Corbel"/>
      <family val="2"/>
      <charset val="204"/>
    </font>
    <font>
      <b/>
      <u val="double"/>
      <sz val="14"/>
      <color rgb="FFC00000"/>
      <name val="Corbel"/>
      <family val="2"/>
      <charset val="204"/>
    </font>
    <font>
      <sz val="10"/>
      <color rgb="FF1F4E79"/>
      <name val="Corbel"/>
      <family val="2"/>
      <charset val="204"/>
    </font>
    <font>
      <b/>
      <sz val="11"/>
      <color rgb="FF000000"/>
      <name val="Calibri"/>
      <family val="2"/>
      <charset val="204"/>
    </font>
    <font>
      <sz val="9"/>
      <color rgb="FF000000"/>
      <name val="Calibri"/>
      <family val="2"/>
    </font>
    <font>
      <b/>
      <sz val="8"/>
      <color rgb="FF000000"/>
      <name val="Calibri"/>
      <family val="2"/>
    </font>
    <font>
      <sz val="8"/>
      <color rgb="FF000000"/>
      <name val="Calibri"/>
      <family val="2"/>
    </font>
    <font>
      <b/>
      <sz val="12"/>
      <color rgb="FF000000"/>
      <name val="Corbel"/>
      <family val="2"/>
      <charset val="204"/>
    </font>
    <font>
      <sz val="11"/>
      <color rgb="FF000000"/>
      <name val="Corbel"/>
      <family val="2"/>
      <charset val="204"/>
    </font>
    <font>
      <sz val="9"/>
      <color theme="1"/>
      <name val="Corbel"/>
      <family val="2"/>
      <charset val="204"/>
    </font>
    <font>
      <b/>
      <sz val="11"/>
      <color rgb="FF000000"/>
      <name val="Corbel"/>
      <family val="2"/>
      <charset val="204"/>
    </font>
    <font>
      <sz val="9"/>
      <color rgb="FF000000"/>
      <name val="Corbel"/>
      <family val="2"/>
      <charset val="204"/>
    </font>
    <font>
      <b/>
      <sz val="9"/>
      <color rgb="FF000000"/>
      <name val="Corbel"/>
      <family val="2"/>
      <charset val="204"/>
    </font>
    <font>
      <b/>
      <sz val="9"/>
      <color rgb="FFC00000"/>
      <name val="Corbel"/>
      <family val="2"/>
      <charset val="204"/>
    </font>
    <font>
      <b/>
      <sz val="11"/>
      <color rgb="FFC00000"/>
      <name val="Corbel"/>
      <family val="2"/>
      <charset val="204"/>
    </font>
    <font>
      <sz val="9"/>
      <color rgb="FFC00000"/>
      <name val="Corbel"/>
      <family val="2"/>
      <charset val="204"/>
    </font>
    <font>
      <sz val="11"/>
      <color rgb="FFC00000"/>
      <name val="Corbel"/>
      <family val="2"/>
      <charset val="204"/>
    </font>
    <font>
      <b/>
      <sz val="14"/>
      <color rgb="FF000000"/>
      <name val="Corbel"/>
      <family val="2"/>
      <charset val="204"/>
    </font>
    <font>
      <sz val="8"/>
      <color rgb="FF000000"/>
      <name val="Corbel"/>
      <family val="2"/>
      <charset val="204"/>
    </font>
    <font>
      <sz val="11"/>
      <color rgb="FF00B050"/>
      <name val="Corbel"/>
      <family val="2"/>
      <charset val="204"/>
    </font>
    <font>
      <sz val="10"/>
      <color rgb="FF000000"/>
      <name val="Arial Narrow"/>
      <family val="2"/>
      <charset val="204"/>
    </font>
    <font>
      <sz val="6"/>
      <color rgb="FF000000"/>
      <name val="Corbel"/>
      <family val="2"/>
      <charset val="204"/>
    </font>
    <font>
      <b/>
      <i/>
      <sz val="11"/>
      <color rgb="FF000000"/>
      <name val="Corbel"/>
      <family val="2"/>
      <charset val="204"/>
    </font>
    <font>
      <sz val="9"/>
      <color rgb="FF000000"/>
      <name val="Tahoma"/>
      <family val="2"/>
    </font>
    <font>
      <b/>
      <sz val="11"/>
      <name val="Calibri"/>
      <family val="2"/>
    </font>
    <font>
      <b/>
      <sz val="8"/>
      <color rgb="FF000000"/>
      <name val="Calibri"/>
      <family val="2"/>
      <charset val="204"/>
    </font>
    <font>
      <sz val="10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orbel"/>
      <family val="2"/>
      <charset val="204"/>
    </font>
    <font>
      <b/>
      <sz val="11"/>
      <color theme="1"/>
      <name val="Corbel"/>
      <family val="2"/>
      <charset val="204"/>
    </font>
    <font>
      <b/>
      <sz val="11"/>
      <name val="Corbel"/>
      <family val="2"/>
      <charset val="204"/>
    </font>
    <font>
      <b/>
      <i/>
      <sz val="11"/>
      <color theme="1"/>
      <name val="Corbel"/>
      <family val="2"/>
      <charset val="204"/>
    </font>
    <font>
      <b/>
      <i/>
      <sz val="11"/>
      <name val="Corbel"/>
      <family val="2"/>
      <charset val="204"/>
    </font>
    <font>
      <b/>
      <sz val="10"/>
      <color rgb="FF000000"/>
      <name val="Corbel"/>
      <family val="2"/>
      <charset val="204"/>
    </font>
    <font>
      <b/>
      <sz val="11"/>
      <color indexed="8"/>
      <name val="Corbel"/>
      <family val="2"/>
      <charset val="204"/>
    </font>
    <font>
      <b/>
      <sz val="10"/>
      <color rgb="FF222222"/>
      <name val="Corbel"/>
      <family val="2"/>
      <charset val="204"/>
    </font>
    <font>
      <b/>
      <sz val="9"/>
      <color theme="1"/>
      <name val="Corbel"/>
      <family val="2"/>
      <charset val="204"/>
    </font>
    <font>
      <sz val="10"/>
      <color rgb="FFFF0000"/>
      <name val="Arial"/>
      <family val="2"/>
      <charset val="204"/>
    </font>
    <font>
      <b/>
      <sz val="16"/>
      <color theme="4" tint="-0.249977111117893"/>
      <name val="Corbel"/>
      <family val="2"/>
      <charset val="204"/>
    </font>
    <font>
      <b/>
      <sz val="16"/>
      <color rgb="FF00B0F0"/>
      <name val="Corbel"/>
      <family val="2"/>
      <charset val="204"/>
    </font>
    <font>
      <b/>
      <sz val="16"/>
      <color rgb="FFFF0000"/>
      <name val="Corbel"/>
      <family val="2"/>
      <charset val="204"/>
    </font>
    <font>
      <b/>
      <i/>
      <sz val="11"/>
      <color rgb="FFFF0000"/>
      <name val="Corbel"/>
      <family val="2"/>
      <charset val="204"/>
    </font>
    <font>
      <sz val="11"/>
      <color rgb="FFFF0000"/>
      <name val="Corbel"/>
      <family val="2"/>
      <charset val="204"/>
    </font>
    <font>
      <b/>
      <sz val="12"/>
      <color theme="4" tint="-0.249977111117893"/>
      <name val="Corbel"/>
      <family val="2"/>
      <charset val="204"/>
    </font>
    <font>
      <b/>
      <u/>
      <sz val="11"/>
      <color rgb="FFFF0000"/>
      <name val="Corbel"/>
      <family val="2"/>
      <charset val="204"/>
    </font>
    <font>
      <i/>
      <u/>
      <sz val="11"/>
      <color rgb="FFFF0000"/>
      <name val="Corbel"/>
      <family val="2"/>
      <charset val="204"/>
    </font>
    <font>
      <u/>
      <sz val="10"/>
      <color theme="10"/>
      <name val="Arial"/>
      <family val="2"/>
      <charset val="204"/>
    </font>
    <font>
      <b/>
      <i/>
      <u/>
      <sz val="11"/>
      <color rgb="FFC00000"/>
      <name val="Corbel"/>
      <family val="2"/>
      <charset val="204"/>
    </font>
    <font>
      <b/>
      <i/>
      <u/>
      <sz val="11"/>
      <color rgb="FF000000"/>
      <name val="Corbel"/>
      <family val="2"/>
      <charset val="204"/>
    </font>
    <font>
      <sz val="10"/>
      <name val="Arial"/>
      <family val="2"/>
      <charset val="204"/>
    </font>
    <font>
      <sz val="10"/>
      <color theme="1"/>
      <name val="Corbel"/>
      <family val="2"/>
      <charset val="204"/>
    </font>
    <font>
      <b/>
      <sz val="10"/>
      <color theme="1"/>
      <name val="Corbel"/>
      <family val="2"/>
      <charset val="204"/>
    </font>
    <font>
      <b/>
      <u/>
      <sz val="10"/>
      <color theme="1"/>
      <name val="Corbel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FFA07A"/>
        <bgColor rgb="FFFFA07A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AFBF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7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Border="0" applyAlignment="0"/>
    <xf numFmtId="9" fontId="6" fillId="0" borderId="0" applyFont="0" applyFill="0" applyBorder="0" applyAlignment="0" applyProtection="0"/>
    <xf numFmtId="0" fontId="8" fillId="0" borderId="0"/>
    <xf numFmtId="9" fontId="1" fillId="0" borderId="0" applyFont="0" applyFill="0" applyBorder="0" applyAlignment="0" applyProtection="0"/>
    <xf numFmtId="0" fontId="2" fillId="0" borderId="0" applyBorder="0"/>
    <xf numFmtId="0" fontId="46" fillId="0" borderId="0"/>
    <xf numFmtId="9" fontId="46" fillId="0" borderId="0" applyFont="0" applyFill="0" applyBorder="0" applyAlignment="0" applyProtection="0"/>
    <xf numFmtId="0" fontId="6" fillId="0" borderId="0"/>
    <xf numFmtId="0" fontId="65" fillId="0" borderId="0" applyNumberFormat="0" applyFill="0" applyBorder="0" applyAlignment="0" applyProtection="0"/>
  </cellStyleXfs>
  <cellXfs count="643">
    <xf numFmtId="0" fontId="0" fillId="0" borderId="0" xfId="0"/>
    <xf numFmtId="0" fontId="3" fillId="0" borderId="0" xfId="2" applyFont="1" applyFill="1" applyProtection="1"/>
    <xf numFmtId="0" fontId="2" fillId="0" borderId="0" xfId="2" applyFill="1" applyProtection="1"/>
    <xf numFmtId="0" fontId="4" fillId="0" borderId="0" xfId="2" applyFont="1" applyFill="1" applyProtection="1"/>
    <xf numFmtId="0" fontId="5" fillId="0" borderId="0" xfId="2" applyFont="1" applyFill="1" applyProtection="1"/>
    <xf numFmtId="1" fontId="2" fillId="0" borderId="0" xfId="2" applyNumberFormat="1" applyFill="1" applyProtection="1"/>
    <xf numFmtId="1" fontId="0" fillId="0" borderId="0" xfId="0" applyNumberFormat="1" applyFill="1" applyProtection="1"/>
    <xf numFmtId="164" fontId="2" fillId="0" borderId="0" xfId="2" applyNumberFormat="1" applyFill="1" applyProtection="1"/>
    <xf numFmtId="0" fontId="2" fillId="2" borderId="0" xfId="2" applyFill="1" applyAlignment="1" applyProtection="1">
      <alignment horizontal="right"/>
    </xf>
    <xf numFmtId="1" fontId="2" fillId="2" borderId="0" xfId="2" applyNumberFormat="1" applyFill="1" applyAlignment="1" applyProtection="1">
      <alignment horizontal="right"/>
    </xf>
    <xf numFmtId="0" fontId="2" fillId="0" borderId="0" xfId="2" applyFill="1" applyAlignment="1" applyProtection="1">
      <alignment wrapText="1"/>
    </xf>
    <xf numFmtId="9" fontId="2" fillId="0" borderId="0" xfId="3" applyFont="1" applyFill="1" applyProtection="1"/>
    <xf numFmtId="0" fontId="9" fillId="0" borderId="0" xfId="4" applyFont="1" applyFill="1" applyBorder="1" applyAlignment="1">
      <alignment horizontal="left" vertical="center"/>
    </xf>
    <xf numFmtId="0" fontId="10" fillId="0" borderId="0" xfId="4" applyFont="1" applyFill="1" applyBorder="1" applyAlignment="1">
      <alignment horizontal="left" vertical="center"/>
    </xf>
    <xf numFmtId="0" fontId="11" fillId="3" borderId="1" xfId="4" applyFont="1" applyFill="1" applyBorder="1" applyAlignment="1">
      <alignment horizontal="center" vertical="center" wrapText="1"/>
    </xf>
    <xf numFmtId="1" fontId="11" fillId="3" borderId="2" xfId="4" applyNumberFormat="1" applyFont="1" applyFill="1" applyBorder="1" applyAlignment="1">
      <alignment horizontal="center" vertical="center" shrinkToFit="1"/>
    </xf>
    <xf numFmtId="1" fontId="11" fillId="3" borderId="3" xfId="4" applyNumberFormat="1" applyFont="1" applyFill="1" applyBorder="1" applyAlignment="1">
      <alignment horizontal="center" vertical="center" shrinkToFit="1"/>
    </xf>
    <xf numFmtId="1" fontId="11" fillId="3" borderId="4" xfId="4" applyNumberFormat="1" applyFont="1" applyFill="1" applyBorder="1" applyAlignment="1">
      <alignment horizontal="center" vertical="center" shrinkToFit="1"/>
    </xf>
    <xf numFmtId="1" fontId="11" fillId="3" borderId="1" xfId="4" applyNumberFormat="1" applyFont="1" applyFill="1" applyBorder="1" applyAlignment="1">
      <alignment horizontal="center" vertical="center" wrapText="1" shrinkToFit="1"/>
    </xf>
    <xf numFmtId="0" fontId="9" fillId="0" borderId="0" xfId="4" applyFont="1" applyFill="1" applyBorder="1" applyAlignment="1">
      <alignment horizontal="left" vertical="center" wrapText="1"/>
    </xf>
    <xf numFmtId="0" fontId="12" fillId="4" borderId="5" xfId="4" applyFont="1" applyFill="1" applyBorder="1" applyAlignment="1">
      <alignment horizontal="left" vertical="center" wrapText="1"/>
    </xf>
    <xf numFmtId="3" fontId="12" fillId="4" borderId="6" xfId="4" applyNumberFormat="1" applyFont="1" applyFill="1" applyBorder="1" applyAlignment="1">
      <alignment horizontal="right" vertical="center" shrinkToFit="1"/>
    </xf>
    <xf numFmtId="3" fontId="12" fillId="4" borderId="7" xfId="4" applyNumberFormat="1" applyFont="1" applyFill="1" applyBorder="1" applyAlignment="1">
      <alignment horizontal="right" vertical="center" shrinkToFit="1"/>
    </xf>
    <xf numFmtId="3" fontId="12" fillId="4" borderId="8" xfId="4" applyNumberFormat="1" applyFont="1" applyFill="1" applyBorder="1" applyAlignment="1">
      <alignment horizontal="right" vertical="center" shrinkToFit="1"/>
    </xf>
    <xf numFmtId="9" fontId="13" fillId="4" borderId="5" xfId="5" applyFont="1" applyFill="1" applyBorder="1" applyAlignment="1">
      <alignment horizontal="right" vertical="center"/>
    </xf>
    <xf numFmtId="0" fontId="14" fillId="0" borderId="9" xfId="4" applyFont="1" applyFill="1" applyBorder="1" applyAlignment="1">
      <alignment horizontal="left" vertical="center" wrapText="1"/>
    </xf>
    <xf numFmtId="3" fontId="14" fillId="0" borderId="10" xfId="4" applyNumberFormat="1" applyFont="1" applyFill="1" applyBorder="1" applyAlignment="1">
      <alignment horizontal="right" vertical="center" shrinkToFit="1"/>
    </xf>
    <xf numFmtId="3" fontId="14" fillId="0" borderId="11" xfId="4" applyNumberFormat="1" applyFont="1" applyFill="1" applyBorder="1" applyAlignment="1">
      <alignment horizontal="right" vertical="center" shrinkToFit="1"/>
    </xf>
    <xf numFmtId="3" fontId="14" fillId="0" borderId="12" xfId="4" applyNumberFormat="1" applyFont="1" applyFill="1" applyBorder="1" applyAlignment="1">
      <alignment horizontal="right" vertical="center" shrinkToFit="1"/>
    </xf>
    <xf numFmtId="9" fontId="9" fillId="0" borderId="9" xfId="5" applyFont="1" applyFill="1" applyBorder="1" applyAlignment="1">
      <alignment horizontal="right" vertical="center"/>
    </xf>
    <xf numFmtId="0" fontId="14" fillId="5" borderId="9" xfId="4" applyFont="1" applyFill="1" applyBorder="1" applyAlignment="1">
      <alignment horizontal="left" vertical="center" wrapText="1"/>
    </xf>
    <xf numFmtId="3" fontId="14" fillId="5" borderId="10" xfId="4" applyNumberFormat="1" applyFont="1" applyFill="1" applyBorder="1" applyAlignment="1">
      <alignment horizontal="right" vertical="center" shrinkToFit="1"/>
    </xf>
    <xf numFmtId="3" fontId="14" fillId="5" borderId="11" xfId="4" applyNumberFormat="1" applyFont="1" applyFill="1" applyBorder="1" applyAlignment="1">
      <alignment horizontal="right" vertical="center" shrinkToFit="1"/>
    </xf>
    <xf numFmtId="3" fontId="14" fillId="5" borderId="12" xfId="4" applyNumberFormat="1" applyFont="1" applyFill="1" applyBorder="1" applyAlignment="1">
      <alignment horizontal="right" vertical="center" shrinkToFit="1"/>
    </xf>
    <xf numFmtId="9" fontId="9" fillId="5" borderId="9" xfId="5" applyFont="1" applyFill="1" applyBorder="1" applyAlignment="1">
      <alignment horizontal="right" vertical="center"/>
    </xf>
    <xf numFmtId="0" fontId="14" fillId="0" borderId="13" xfId="4" applyFont="1" applyFill="1" applyBorder="1" applyAlignment="1">
      <alignment horizontal="left" vertical="center" wrapText="1" indent="1"/>
    </xf>
    <xf numFmtId="3" fontId="10" fillId="0" borderId="14" xfId="4" applyNumberFormat="1" applyFont="1" applyFill="1" applyBorder="1" applyAlignment="1">
      <alignment horizontal="right" vertical="center" shrinkToFit="1"/>
    </xf>
    <xf numFmtId="3" fontId="10" fillId="0" borderId="15" xfId="4" applyNumberFormat="1" applyFont="1" applyFill="1" applyBorder="1" applyAlignment="1">
      <alignment horizontal="right" vertical="center" shrinkToFit="1"/>
    </xf>
    <xf numFmtId="3" fontId="15" fillId="0" borderId="16" xfId="4" applyNumberFormat="1" applyFont="1" applyFill="1" applyBorder="1" applyAlignment="1">
      <alignment horizontal="right" vertical="center" shrinkToFit="1"/>
    </xf>
    <xf numFmtId="9" fontId="9" fillId="0" borderId="13" xfId="5" applyFont="1" applyFill="1" applyBorder="1" applyAlignment="1">
      <alignment horizontal="right" vertical="center"/>
    </xf>
    <xf numFmtId="165" fontId="9" fillId="0" borderId="0" xfId="4" applyNumberFormat="1" applyFont="1" applyFill="1" applyBorder="1" applyAlignment="1">
      <alignment horizontal="right" vertical="center"/>
    </xf>
    <xf numFmtId="0" fontId="16" fillId="0" borderId="1" xfId="4" applyFont="1" applyFill="1" applyBorder="1" applyAlignment="1">
      <alignment horizontal="left" vertical="center" wrapText="1" indent="1"/>
    </xf>
    <xf numFmtId="3" fontId="17" fillId="0" borderId="2" xfId="4" applyNumberFormat="1" applyFont="1" applyFill="1" applyBorder="1" applyAlignment="1">
      <alignment horizontal="right" vertical="center" shrinkToFit="1"/>
    </xf>
    <xf numFmtId="3" fontId="17" fillId="0" borderId="3" xfId="4" applyNumberFormat="1" applyFont="1" applyFill="1" applyBorder="1" applyAlignment="1">
      <alignment horizontal="right" vertical="center" shrinkToFit="1"/>
    </xf>
    <xf numFmtId="3" fontId="15" fillId="0" borderId="4" xfId="4" applyNumberFormat="1" applyFont="1" applyFill="1" applyBorder="1" applyAlignment="1">
      <alignment horizontal="right" vertical="center" shrinkToFit="1"/>
    </xf>
    <xf numFmtId="0" fontId="14" fillId="6" borderId="5" xfId="4" applyFont="1" applyFill="1" applyBorder="1" applyAlignment="1">
      <alignment horizontal="left" vertical="center" wrapText="1"/>
    </xf>
    <xf numFmtId="3" fontId="14" fillId="6" borderId="6" xfId="4" applyNumberFormat="1" applyFont="1" applyFill="1" applyBorder="1" applyAlignment="1">
      <alignment horizontal="right" vertical="center" shrinkToFit="1"/>
    </xf>
    <xf numFmtId="3" fontId="14" fillId="6" borderId="7" xfId="4" applyNumberFormat="1" applyFont="1" applyFill="1" applyBorder="1" applyAlignment="1">
      <alignment horizontal="right" vertical="center" shrinkToFit="1"/>
    </xf>
    <xf numFmtId="3" fontId="18" fillId="6" borderId="8" xfId="4" applyNumberFormat="1" applyFont="1" applyFill="1" applyBorder="1" applyAlignment="1">
      <alignment horizontal="right" vertical="center" shrinkToFit="1"/>
    </xf>
    <xf numFmtId="9" fontId="9" fillId="6" borderId="5" xfId="5" applyFont="1" applyFill="1" applyBorder="1" applyAlignment="1">
      <alignment horizontal="right" vertical="center"/>
    </xf>
    <xf numFmtId="0" fontId="14" fillId="0" borderId="9" xfId="4" applyFont="1" applyFill="1" applyBorder="1" applyAlignment="1">
      <alignment horizontal="left" vertical="center" wrapText="1" indent="1"/>
    </xf>
    <xf numFmtId="3" fontId="10" fillId="0" borderId="10" xfId="4" applyNumberFormat="1" applyFont="1" applyFill="1" applyBorder="1" applyAlignment="1">
      <alignment horizontal="right" vertical="center" shrinkToFit="1"/>
    </xf>
    <xf numFmtId="3" fontId="10" fillId="0" borderId="11" xfId="4" applyNumberFormat="1" applyFont="1" applyFill="1" applyBorder="1" applyAlignment="1">
      <alignment horizontal="right" vertical="center" shrinkToFit="1"/>
    </xf>
    <xf numFmtId="3" fontId="10" fillId="0" borderId="12" xfId="4" applyNumberFormat="1" applyFont="1" applyFill="1" applyBorder="1" applyAlignment="1">
      <alignment horizontal="right" vertical="center" shrinkToFit="1"/>
    </xf>
    <xf numFmtId="0" fontId="14" fillId="7" borderId="9" xfId="4" applyFont="1" applyFill="1" applyBorder="1" applyAlignment="1">
      <alignment horizontal="left" vertical="center" wrapText="1"/>
    </xf>
    <xf numFmtId="3" fontId="14" fillId="7" borderId="10" xfId="4" applyNumberFormat="1" applyFont="1" applyFill="1" applyBorder="1" applyAlignment="1">
      <alignment horizontal="right" vertical="center" shrinkToFit="1"/>
    </xf>
    <xf numFmtId="3" fontId="14" fillId="7" borderId="11" xfId="4" applyNumberFormat="1" applyFont="1" applyFill="1" applyBorder="1" applyAlignment="1">
      <alignment horizontal="right" vertical="center" shrinkToFit="1"/>
    </xf>
    <xf numFmtId="3" fontId="18" fillId="7" borderId="12" xfId="4" applyNumberFormat="1" applyFont="1" applyFill="1" applyBorder="1" applyAlignment="1">
      <alignment horizontal="right" vertical="center" shrinkToFit="1"/>
    </xf>
    <xf numFmtId="9" fontId="9" fillId="7" borderId="9" xfId="5" applyFont="1" applyFill="1" applyBorder="1" applyAlignment="1">
      <alignment horizontal="right" vertical="center"/>
    </xf>
    <xf numFmtId="0" fontId="14" fillId="4" borderId="9" xfId="4" applyFont="1" applyFill="1" applyBorder="1" applyAlignment="1">
      <alignment horizontal="left" vertical="center" wrapText="1"/>
    </xf>
    <xf numFmtId="3" fontId="14" fillId="4" borderId="10" xfId="4" applyNumberFormat="1" applyFont="1" applyFill="1" applyBorder="1" applyAlignment="1">
      <alignment horizontal="right" vertical="center" shrinkToFit="1"/>
    </xf>
    <xf numFmtId="3" fontId="14" fillId="4" borderId="11" xfId="4" applyNumberFormat="1" applyFont="1" applyFill="1" applyBorder="1" applyAlignment="1">
      <alignment horizontal="right" vertical="center" shrinkToFit="1"/>
    </xf>
    <xf numFmtId="3" fontId="18" fillId="4" borderId="12" xfId="4" applyNumberFormat="1" applyFont="1" applyFill="1" applyBorder="1" applyAlignment="1">
      <alignment horizontal="right" vertical="center" shrinkToFit="1"/>
    </xf>
    <xf numFmtId="9" fontId="9" fillId="4" borderId="9" xfId="5" applyFont="1" applyFill="1" applyBorder="1" applyAlignment="1">
      <alignment horizontal="right" vertical="center"/>
    </xf>
    <xf numFmtId="0" fontId="14" fillId="6" borderId="9" xfId="4" applyFont="1" applyFill="1" applyBorder="1" applyAlignment="1">
      <alignment horizontal="left" vertical="center" wrapText="1"/>
    </xf>
    <xf numFmtId="3" fontId="14" fillId="6" borderId="10" xfId="4" applyNumberFormat="1" applyFont="1" applyFill="1" applyBorder="1" applyAlignment="1">
      <alignment horizontal="right" vertical="center" shrinkToFit="1"/>
    </xf>
    <xf numFmtId="3" fontId="14" fillId="6" borderId="11" xfId="4" applyNumberFormat="1" applyFont="1" applyFill="1" applyBorder="1" applyAlignment="1">
      <alignment horizontal="right" vertical="center" shrinkToFit="1"/>
    </xf>
    <xf numFmtId="3" fontId="18" fillId="6" borderId="12" xfId="4" applyNumberFormat="1" applyFont="1" applyFill="1" applyBorder="1" applyAlignment="1">
      <alignment horizontal="right" vertical="center" shrinkToFit="1"/>
    </xf>
    <xf numFmtId="9" fontId="9" fillId="6" borderId="9" xfId="5" applyFont="1" applyFill="1" applyBorder="1" applyAlignment="1">
      <alignment horizontal="right" vertical="center"/>
    </xf>
    <xf numFmtId="0" fontId="14" fillId="8" borderId="9" xfId="4" applyFont="1" applyFill="1" applyBorder="1" applyAlignment="1">
      <alignment horizontal="left" vertical="center" wrapText="1"/>
    </xf>
    <xf numFmtId="3" fontId="14" fillId="8" borderId="10" xfId="4" applyNumberFormat="1" applyFont="1" applyFill="1" applyBorder="1" applyAlignment="1">
      <alignment horizontal="right" vertical="center" shrinkToFit="1"/>
    </xf>
    <xf numFmtId="3" fontId="14" fillId="8" borderId="11" xfId="4" applyNumberFormat="1" applyFont="1" applyFill="1" applyBorder="1" applyAlignment="1">
      <alignment horizontal="right" vertical="center" shrinkToFit="1"/>
    </xf>
    <xf numFmtId="3" fontId="18" fillId="8" borderId="12" xfId="4" applyNumberFormat="1" applyFont="1" applyFill="1" applyBorder="1" applyAlignment="1">
      <alignment horizontal="right" vertical="center" shrinkToFit="1"/>
    </xf>
    <xf numFmtId="9" fontId="9" fillId="8" borderId="9" xfId="5" applyFont="1" applyFill="1" applyBorder="1" applyAlignment="1">
      <alignment horizontal="right" vertical="center"/>
    </xf>
    <xf numFmtId="0" fontId="14" fillId="9" borderId="17" xfId="4" applyFont="1" applyFill="1" applyBorder="1" applyAlignment="1">
      <alignment horizontal="left" vertical="center" wrapText="1"/>
    </xf>
    <xf numFmtId="3" fontId="14" fillId="9" borderId="18" xfId="4" applyNumberFormat="1" applyFont="1" applyFill="1" applyBorder="1" applyAlignment="1">
      <alignment horizontal="right" vertical="center" shrinkToFit="1"/>
    </xf>
    <xf numFmtId="3" fontId="14" fillId="9" borderId="19" xfId="4" applyNumberFormat="1" applyFont="1" applyFill="1" applyBorder="1" applyAlignment="1">
      <alignment horizontal="right" vertical="center" shrinkToFit="1"/>
    </xf>
    <xf numFmtId="3" fontId="18" fillId="9" borderId="20" xfId="4" applyNumberFormat="1" applyFont="1" applyFill="1" applyBorder="1" applyAlignment="1">
      <alignment horizontal="right" vertical="center" shrinkToFit="1"/>
    </xf>
    <xf numFmtId="9" fontId="9" fillId="9" borderId="17" xfId="5" applyFont="1" applyFill="1" applyBorder="1" applyAlignment="1">
      <alignment horizontal="right" vertical="center"/>
    </xf>
    <xf numFmtId="0" fontId="19" fillId="0" borderId="0" xfId="4" applyFont="1" applyFill="1" applyBorder="1" applyAlignment="1">
      <alignment horizontal="left" vertical="center" wrapText="1"/>
    </xf>
    <xf numFmtId="9" fontId="9" fillId="0" borderId="0" xfId="5" applyFont="1" applyFill="1" applyBorder="1" applyAlignment="1">
      <alignment horizontal="right" vertical="center"/>
    </xf>
    <xf numFmtId="0" fontId="2" fillId="0" borderId="21" xfId="2" applyFill="1" applyBorder="1" applyProtection="1"/>
    <xf numFmtId="0" fontId="5" fillId="0" borderId="22" xfId="2" applyFont="1" applyFill="1" applyBorder="1" applyProtection="1"/>
    <xf numFmtId="0" fontId="2" fillId="0" borderId="22" xfId="2" applyFill="1" applyBorder="1" applyProtection="1"/>
    <xf numFmtId="0" fontId="2" fillId="0" borderId="10" xfId="2" applyFill="1" applyBorder="1" applyProtection="1"/>
    <xf numFmtId="0" fontId="20" fillId="0" borderId="10" xfId="2" applyFont="1" applyFill="1" applyBorder="1" applyProtection="1"/>
    <xf numFmtId="3" fontId="20" fillId="0" borderId="11" xfId="2" applyNumberFormat="1" applyFont="1" applyFill="1" applyBorder="1" applyProtection="1"/>
    <xf numFmtId="3" fontId="20" fillId="0" borderId="12" xfId="2" applyNumberFormat="1" applyFont="1" applyFill="1" applyBorder="1" applyProtection="1"/>
    <xf numFmtId="0" fontId="5" fillId="0" borderId="10" xfId="2" applyFont="1" applyFill="1" applyBorder="1" applyProtection="1"/>
    <xf numFmtId="3" fontId="21" fillId="0" borderId="11" xfId="2" applyNumberFormat="1" applyFont="1" applyFill="1" applyBorder="1" applyProtection="1"/>
    <xf numFmtId="3" fontId="21" fillId="0" borderId="12" xfId="2" applyNumberFormat="1" applyFont="1" applyFill="1" applyBorder="1" applyProtection="1"/>
    <xf numFmtId="0" fontId="22" fillId="10" borderId="10" xfId="2" applyFont="1" applyFill="1" applyBorder="1" applyProtection="1"/>
    <xf numFmtId="3" fontId="23" fillId="10" borderId="11" xfId="2" applyNumberFormat="1" applyFont="1" applyFill="1" applyBorder="1" applyProtection="1"/>
    <xf numFmtId="3" fontId="23" fillId="10" borderId="12" xfId="2" applyNumberFormat="1" applyFont="1" applyFill="1" applyBorder="1" applyProtection="1"/>
    <xf numFmtId="0" fontId="5" fillId="0" borderId="18" xfId="2" applyFont="1" applyFill="1" applyBorder="1" applyProtection="1"/>
    <xf numFmtId="3" fontId="21" fillId="0" borderId="19" xfId="2" applyNumberFormat="1" applyFont="1" applyFill="1" applyBorder="1" applyProtection="1"/>
    <xf numFmtId="3" fontId="21" fillId="0" borderId="20" xfId="2" applyNumberFormat="1" applyFont="1" applyFill="1" applyBorder="1" applyProtection="1"/>
    <xf numFmtId="0" fontId="24" fillId="0" borderId="0" xfId="2" applyFont="1" applyFill="1" applyProtection="1"/>
    <xf numFmtId="0" fontId="25" fillId="0" borderId="0" xfId="2" applyFont="1" applyFill="1" applyProtection="1"/>
    <xf numFmtId="0" fontId="26" fillId="0" borderId="0" xfId="0" applyFont="1"/>
    <xf numFmtId="3" fontId="27" fillId="0" borderId="0" xfId="2" applyNumberFormat="1" applyFont="1" applyFill="1" applyProtection="1"/>
    <xf numFmtId="0" fontId="28" fillId="0" borderId="0" xfId="2" applyFont="1" applyFill="1" applyProtection="1"/>
    <xf numFmtId="0" fontId="27" fillId="0" borderId="0" xfId="2" applyFont="1" applyFill="1" applyProtection="1"/>
    <xf numFmtId="0" fontId="25" fillId="3" borderId="26" xfId="2" applyFont="1" applyFill="1" applyBorder="1" applyProtection="1"/>
    <xf numFmtId="0" fontId="28" fillId="0" borderId="0" xfId="2" applyFont="1" applyFill="1" applyAlignment="1" applyProtection="1">
      <alignment vertical="center" wrapText="1"/>
    </xf>
    <xf numFmtId="0" fontId="29" fillId="0" borderId="24" xfId="2" applyFont="1" applyFill="1" applyBorder="1" applyAlignment="1" applyProtection="1">
      <alignment vertical="center" wrapText="1"/>
    </xf>
    <xf numFmtId="0" fontId="29" fillId="0" borderId="25" xfId="2" applyFont="1" applyFill="1" applyBorder="1" applyAlignment="1" applyProtection="1">
      <alignment vertical="center" wrapText="1"/>
    </xf>
    <xf numFmtId="0" fontId="25" fillId="0" borderId="9" xfId="2" applyFont="1" applyFill="1" applyBorder="1" applyAlignment="1" applyProtection="1">
      <alignment vertical="center" wrapText="1"/>
    </xf>
    <xf numFmtId="0" fontId="25" fillId="0" borderId="0" xfId="2" applyFont="1" applyFill="1" applyAlignment="1" applyProtection="1">
      <alignment vertical="center"/>
    </xf>
    <xf numFmtId="0" fontId="29" fillId="0" borderId="27" xfId="2" applyFont="1" applyFill="1" applyBorder="1" applyProtection="1"/>
    <xf numFmtId="3" fontId="27" fillId="0" borderId="28" xfId="2" applyNumberFormat="1" applyFont="1" applyFill="1" applyBorder="1" applyProtection="1"/>
    <xf numFmtId="3" fontId="27" fillId="0" borderId="29" xfId="2" applyNumberFormat="1" applyFont="1" applyFill="1" applyBorder="1" applyProtection="1"/>
    <xf numFmtId="166" fontId="27" fillId="0" borderId="9" xfId="3" applyNumberFormat="1" applyFont="1" applyFill="1" applyBorder="1" applyProtection="1"/>
    <xf numFmtId="9" fontId="25" fillId="0" borderId="0" xfId="3" applyFont="1" applyFill="1" applyProtection="1"/>
    <xf numFmtId="0" fontId="28" fillId="0" borderId="30" xfId="2" applyFont="1" applyFill="1" applyBorder="1" applyProtection="1"/>
    <xf numFmtId="3" fontId="25" fillId="0" borderId="31" xfId="2" applyNumberFormat="1" applyFont="1" applyFill="1" applyBorder="1" applyProtection="1"/>
    <xf numFmtId="3" fontId="25" fillId="0" borderId="0" xfId="2" applyNumberFormat="1" applyFont="1" applyFill="1" applyBorder="1" applyProtection="1"/>
    <xf numFmtId="0" fontId="25" fillId="0" borderId="9" xfId="2" applyFont="1" applyFill="1" applyBorder="1" applyProtection="1"/>
    <xf numFmtId="0" fontId="25" fillId="0" borderId="13" xfId="2" applyFont="1" applyFill="1" applyBorder="1" applyProtection="1"/>
    <xf numFmtId="0" fontId="30" fillId="0" borderId="27" xfId="2" applyFont="1" applyFill="1" applyBorder="1" applyProtection="1"/>
    <xf numFmtId="3" fontId="31" fillId="0" borderId="28" xfId="2" applyNumberFormat="1" applyFont="1" applyFill="1" applyBorder="1" applyProtection="1"/>
    <xf numFmtId="3" fontId="31" fillId="0" borderId="29" xfId="2" applyNumberFormat="1" applyFont="1" applyFill="1" applyBorder="1" applyProtection="1"/>
    <xf numFmtId="166" fontId="27" fillId="0" borderId="26" xfId="3" applyNumberFormat="1" applyFont="1" applyFill="1" applyBorder="1" applyProtection="1"/>
    <xf numFmtId="166" fontId="25" fillId="0" borderId="0" xfId="3" applyNumberFormat="1" applyFont="1" applyFill="1" applyProtection="1"/>
    <xf numFmtId="0" fontId="32" fillId="0" borderId="32" xfId="2" applyFont="1" applyFill="1" applyBorder="1" applyProtection="1"/>
    <xf numFmtId="3" fontId="33" fillId="0" borderId="33" xfId="2" applyNumberFormat="1" applyFont="1" applyFill="1" applyBorder="1" applyProtection="1"/>
    <xf numFmtId="3" fontId="33" fillId="0" borderId="34" xfId="2" applyNumberFormat="1" applyFont="1" applyFill="1" applyBorder="1" applyProtection="1"/>
    <xf numFmtId="10" fontId="25" fillId="0" borderId="17" xfId="3" applyNumberFormat="1" applyFont="1" applyFill="1" applyBorder="1" applyProtection="1"/>
    <xf numFmtId="3" fontId="25" fillId="2" borderId="31" xfId="2" applyNumberFormat="1" applyFont="1" applyFill="1" applyBorder="1" applyAlignment="1" applyProtection="1">
      <alignment horizontal="right"/>
    </xf>
    <xf numFmtId="3" fontId="25" fillId="2" borderId="0" xfId="2" applyNumberFormat="1" applyFont="1" applyFill="1" applyBorder="1" applyAlignment="1" applyProtection="1">
      <alignment horizontal="right"/>
    </xf>
    <xf numFmtId="0" fontId="25" fillId="0" borderId="5" xfId="2" applyFont="1" applyFill="1" applyBorder="1" applyProtection="1"/>
    <xf numFmtId="0" fontId="29" fillId="0" borderId="30" xfId="2" applyFont="1" applyFill="1" applyBorder="1" applyProtection="1"/>
    <xf numFmtId="3" fontId="27" fillId="0" borderId="31" xfId="2" applyNumberFormat="1" applyFont="1" applyFill="1" applyBorder="1" applyProtection="1"/>
    <xf numFmtId="3" fontId="27" fillId="0" borderId="0" xfId="2" applyNumberFormat="1" applyFont="1" applyFill="1" applyBorder="1" applyProtection="1"/>
    <xf numFmtId="166" fontId="25" fillId="0" borderId="17" xfId="3" applyNumberFormat="1" applyFont="1" applyFill="1" applyBorder="1" applyProtection="1"/>
    <xf numFmtId="166" fontId="27" fillId="0" borderId="5" xfId="3" applyNumberFormat="1" applyFont="1" applyFill="1" applyBorder="1" applyProtection="1"/>
    <xf numFmtId="0" fontId="29" fillId="0" borderId="32" xfId="2" applyFont="1" applyFill="1" applyBorder="1" applyProtection="1"/>
    <xf numFmtId="3" fontId="27" fillId="0" borderId="33" xfId="2" applyNumberFormat="1" applyFont="1" applyFill="1" applyBorder="1" applyProtection="1"/>
    <xf numFmtId="3" fontId="27" fillId="0" borderId="34" xfId="2" applyNumberFormat="1" applyFont="1" applyFill="1" applyBorder="1" applyProtection="1"/>
    <xf numFmtId="3" fontId="27" fillId="10" borderId="1" xfId="2" applyNumberFormat="1" applyFont="1" applyFill="1" applyBorder="1" applyProtection="1"/>
    <xf numFmtId="0" fontId="28" fillId="0" borderId="0" xfId="2" applyFont="1" applyFill="1" applyAlignment="1" applyProtection="1">
      <alignment wrapText="1"/>
    </xf>
    <xf numFmtId="0" fontId="25" fillId="0" borderId="13" xfId="2" applyFont="1" applyFill="1" applyBorder="1" applyAlignment="1" applyProtection="1">
      <alignment vertical="center" wrapText="1"/>
    </xf>
    <xf numFmtId="0" fontId="29" fillId="0" borderId="21" xfId="2" applyFont="1" applyFill="1" applyBorder="1" applyProtection="1"/>
    <xf numFmtId="9" fontId="27" fillId="0" borderId="23" xfId="3" applyNumberFormat="1" applyFont="1" applyFill="1" applyBorder="1" applyProtection="1"/>
    <xf numFmtId="0" fontId="29" fillId="0" borderId="10" xfId="2" applyFont="1" applyFill="1" applyBorder="1" applyProtection="1"/>
    <xf numFmtId="9" fontId="27" fillId="0" borderId="12" xfId="3" applyNumberFormat="1" applyFont="1" applyFill="1" applyBorder="1" applyProtection="1"/>
    <xf numFmtId="0" fontId="29" fillId="10" borderId="10" xfId="2" applyFont="1" applyFill="1" applyBorder="1" applyProtection="1"/>
    <xf numFmtId="9" fontId="27" fillId="10" borderId="12" xfId="3" applyNumberFormat="1" applyFont="1" applyFill="1" applyBorder="1" applyProtection="1"/>
    <xf numFmtId="166" fontId="27" fillId="0" borderId="13" xfId="3" applyNumberFormat="1" applyFont="1" applyFill="1" applyBorder="1" applyProtection="1"/>
    <xf numFmtId="0" fontId="29" fillId="0" borderId="18" xfId="2" applyFont="1" applyFill="1" applyBorder="1" applyProtection="1"/>
    <xf numFmtId="9" fontId="27" fillId="0" borderId="20" xfId="3" applyNumberFormat="1" applyFont="1" applyFill="1" applyBorder="1" applyProtection="1"/>
    <xf numFmtId="0" fontId="29" fillId="0" borderId="1" xfId="2" applyFont="1" applyFill="1" applyBorder="1" applyProtection="1"/>
    <xf numFmtId="3" fontId="27" fillId="0" borderId="24" xfId="2" applyNumberFormat="1" applyFont="1" applyFill="1" applyBorder="1" applyProtection="1"/>
    <xf numFmtId="3" fontId="27" fillId="0" borderId="25" xfId="2" applyNumberFormat="1" applyFont="1" applyFill="1" applyBorder="1" applyProtection="1"/>
    <xf numFmtId="166" fontId="27" fillId="0" borderId="1" xfId="3" applyNumberFormat="1" applyFont="1" applyFill="1" applyBorder="1" applyProtection="1"/>
    <xf numFmtId="0" fontId="34" fillId="0" borderId="0" xfId="2" applyFont="1" applyFill="1" applyProtection="1"/>
    <xf numFmtId="0" fontId="29" fillId="0" borderId="0" xfId="2" applyFont="1" applyFill="1" applyAlignment="1" applyProtection="1">
      <alignment wrapText="1"/>
    </xf>
    <xf numFmtId="3" fontId="25" fillId="0" borderId="0" xfId="2" applyNumberFormat="1" applyFont="1" applyFill="1" applyProtection="1"/>
    <xf numFmtId="0" fontId="25" fillId="0" borderId="0" xfId="2" applyFont="1" applyFill="1" applyAlignment="1" applyProtection="1"/>
    <xf numFmtId="0" fontId="34" fillId="11" borderId="0" xfId="2" applyFont="1" applyFill="1" applyProtection="1"/>
    <xf numFmtId="0" fontId="25" fillId="11" borderId="0" xfId="2" applyFont="1" applyFill="1" applyProtection="1"/>
    <xf numFmtId="0" fontId="28" fillId="0" borderId="0" xfId="2" applyFont="1" applyFill="1" applyAlignment="1" applyProtection="1">
      <alignment horizontal="center" vertical="center" wrapText="1"/>
    </xf>
    <xf numFmtId="0" fontId="29" fillId="0" borderId="26" xfId="2" applyFont="1" applyFill="1" applyBorder="1" applyAlignment="1" applyProtection="1">
      <alignment horizontal="center" vertical="center" wrapText="1"/>
    </xf>
    <xf numFmtId="0" fontId="29" fillId="0" borderId="35" xfId="2" applyFont="1" applyFill="1" applyBorder="1" applyAlignment="1" applyProtection="1">
      <alignment horizontal="center" vertical="center" wrapText="1"/>
    </xf>
    <xf numFmtId="0" fontId="29" fillId="0" borderId="11" xfId="2" applyFont="1" applyFill="1" applyBorder="1" applyAlignment="1" applyProtection="1">
      <alignment horizontal="center" vertical="center" wrapText="1"/>
    </xf>
    <xf numFmtId="0" fontId="29" fillId="11" borderId="36" xfId="2" applyFont="1" applyFill="1" applyBorder="1" applyAlignment="1" applyProtection="1">
      <alignment horizontal="center" vertical="center" wrapText="1"/>
    </xf>
    <xf numFmtId="0" fontId="27" fillId="0" borderId="9" xfId="2" applyFont="1" applyFill="1" applyBorder="1" applyProtection="1"/>
    <xf numFmtId="0" fontId="27" fillId="0" borderId="35" xfId="2" applyFont="1" applyFill="1" applyBorder="1" applyProtection="1"/>
    <xf numFmtId="0" fontId="27" fillId="11" borderId="37" xfId="2" applyFont="1" applyFill="1" applyBorder="1" applyProtection="1"/>
    <xf numFmtId="0" fontId="27" fillId="0" borderId="11" xfId="2" applyFont="1" applyFill="1" applyBorder="1" applyProtection="1"/>
    <xf numFmtId="0" fontId="27" fillId="10" borderId="11" xfId="2" applyFont="1" applyFill="1" applyBorder="1" applyProtection="1"/>
    <xf numFmtId="3" fontId="25" fillId="0" borderId="9" xfId="2" applyNumberFormat="1" applyFont="1" applyFill="1" applyBorder="1" applyProtection="1"/>
    <xf numFmtId="3" fontId="25" fillId="0" borderId="35" xfId="2" applyNumberFormat="1" applyFont="1" applyFill="1" applyBorder="1" applyProtection="1"/>
    <xf numFmtId="3" fontId="25" fillId="0" borderId="11" xfId="2" applyNumberFormat="1" applyFont="1" applyFill="1" applyBorder="1" applyProtection="1"/>
    <xf numFmtId="3" fontId="25" fillId="11" borderId="37" xfId="2" applyNumberFormat="1" applyFont="1" applyFill="1" applyBorder="1" applyProtection="1"/>
    <xf numFmtId="3" fontId="25" fillId="10" borderId="11" xfId="2" applyNumberFormat="1" applyFont="1" applyFill="1" applyBorder="1" applyProtection="1"/>
    <xf numFmtId="3" fontId="25" fillId="0" borderId="17" xfId="2" applyNumberFormat="1" applyFont="1" applyFill="1" applyBorder="1" applyProtection="1"/>
    <xf numFmtId="3" fontId="25" fillId="11" borderId="38" xfId="2" applyNumberFormat="1" applyFont="1" applyFill="1" applyBorder="1" applyProtection="1"/>
    <xf numFmtId="0" fontId="29" fillId="10" borderId="11" xfId="2" applyFont="1" applyFill="1" applyBorder="1" applyAlignment="1" applyProtection="1">
      <alignment horizontal="center" vertical="center" wrapText="1"/>
    </xf>
    <xf numFmtId="0" fontId="28" fillId="11" borderId="0" xfId="2" applyFont="1" applyFill="1" applyAlignment="1" applyProtection="1">
      <alignment horizontal="center" vertical="center" wrapText="1"/>
    </xf>
    <xf numFmtId="0" fontId="27" fillId="0" borderId="13" xfId="2" applyFont="1" applyFill="1" applyBorder="1" applyProtection="1"/>
    <xf numFmtId="0" fontId="27" fillId="0" borderId="39" xfId="2" applyFont="1" applyFill="1" applyBorder="1" applyProtection="1"/>
    <xf numFmtId="0" fontId="27" fillId="0" borderId="15" xfId="2" applyFont="1" applyFill="1" applyBorder="1" applyProtection="1"/>
    <xf numFmtId="9" fontId="25" fillId="0" borderId="1" xfId="3" applyFont="1" applyFill="1" applyBorder="1" applyProtection="1"/>
    <xf numFmtId="166" fontId="27" fillId="10" borderId="1" xfId="3" applyNumberFormat="1" applyFont="1" applyFill="1" applyBorder="1" applyProtection="1"/>
    <xf numFmtId="0" fontId="27" fillId="11" borderId="0" xfId="2" applyFont="1" applyFill="1" applyProtection="1"/>
    <xf numFmtId="9" fontId="25" fillId="0" borderId="5" xfId="3" applyFont="1" applyFill="1" applyBorder="1" applyProtection="1"/>
    <xf numFmtId="9" fontId="25" fillId="0" borderId="9" xfId="3" applyFont="1" applyFill="1" applyBorder="1" applyProtection="1"/>
    <xf numFmtId="9" fontId="25" fillId="5" borderId="9" xfId="3" applyFont="1" applyFill="1" applyBorder="1" applyProtection="1"/>
    <xf numFmtId="9" fontId="25" fillId="10" borderId="13" xfId="3" applyFont="1" applyFill="1" applyBorder="1" applyProtection="1"/>
    <xf numFmtId="9" fontId="25" fillId="0" borderId="26" xfId="3" applyFont="1" applyFill="1" applyBorder="1" applyProtection="1"/>
    <xf numFmtId="9" fontId="36" fillId="10" borderId="9" xfId="3" applyFont="1" applyFill="1" applyBorder="1" applyProtection="1"/>
    <xf numFmtId="9" fontId="25" fillId="10" borderId="9" xfId="3" applyFont="1" applyFill="1" applyBorder="1" applyProtection="1"/>
    <xf numFmtId="9" fontId="25" fillId="0" borderId="17" xfId="3" applyFont="1" applyFill="1" applyBorder="1" applyProtection="1"/>
    <xf numFmtId="0" fontId="29" fillId="0" borderId="22" xfId="2" applyFont="1" applyFill="1" applyBorder="1" applyAlignment="1" applyProtection="1">
      <alignment horizontal="center" vertical="center" wrapText="1"/>
    </xf>
    <xf numFmtId="0" fontId="29" fillId="0" borderId="23" xfId="2" applyFont="1" applyFill="1" applyBorder="1" applyAlignment="1" applyProtection="1">
      <alignment horizontal="center" vertical="center" wrapText="1"/>
    </xf>
    <xf numFmtId="0" fontId="25" fillId="0" borderId="10" xfId="2" applyFont="1" applyFill="1" applyBorder="1" applyProtection="1"/>
    <xf numFmtId="0" fontId="27" fillId="10" borderId="12" xfId="2" applyFont="1" applyFill="1" applyBorder="1" applyProtection="1"/>
    <xf numFmtId="0" fontId="27" fillId="0" borderId="10" xfId="2" applyFont="1" applyFill="1" applyBorder="1" applyProtection="1"/>
    <xf numFmtId="3" fontId="25" fillId="0" borderId="12" xfId="2" applyNumberFormat="1" applyFont="1" applyFill="1" applyBorder="1" applyProtection="1"/>
    <xf numFmtId="0" fontId="37" fillId="0" borderId="0" xfId="2" applyFont="1" applyFill="1" applyProtection="1"/>
    <xf numFmtId="3" fontId="25" fillId="10" borderId="12" xfId="2" applyNumberFormat="1" applyFont="1" applyFill="1" applyBorder="1" applyProtection="1"/>
    <xf numFmtId="0" fontId="38" fillId="0" borderId="0" xfId="2" applyFont="1" applyFill="1" applyProtection="1"/>
    <xf numFmtId="0" fontId="27" fillId="0" borderId="18" xfId="2" applyFont="1" applyFill="1" applyBorder="1" applyProtection="1"/>
    <xf numFmtId="3" fontId="25" fillId="0" borderId="19" xfId="2" applyNumberFormat="1" applyFont="1" applyFill="1" applyBorder="1" applyProtection="1"/>
    <xf numFmtId="3" fontId="25" fillId="0" borderId="20" xfId="2" applyNumberFormat="1" applyFont="1" applyFill="1" applyBorder="1" applyProtection="1"/>
    <xf numFmtId="0" fontId="29" fillId="0" borderId="0" xfId="2" applyFont="1" applyFill="1" applyBorder="1" applyAlignment="1" applyProtection="1">
      <alignment horizontal="center" vertical="center" wrapText="1"/>
    </xf>
    <xf numFmtId="0" fontId="38" fillId="0" borderId="0" xfId="2" applyFont="1" applyFill="1" applyBorder="1" applyProtection="1"/>
    <xf numFmtId="166" fontId="25" fillId="0" borderId="11" xfId="3" applyNumberFormat="1" applyFont="1" applyFill="1" applyBorder="1" applyProtection="1"/>
    <xf numFmtId="166" fontId="25" fillId="0" borderId="0" xfId="3" applyNumberFormat="1" applyFont="1" applyFill="1" applyBorder="1" applyProtection="1"/>
    <xf numFmtId="0" fontId="25" fillId="0" borderId="0" xfId="2" applyFont="1" applyFill="1" applyBorder="1" applyProtection="1"/>
    <xf numFmtId="0" fontId="39" fillId="0" borderId="24" xfId="2" applyFont="1" applyFill="1" applyBorder="1" applyAlignment="1" applyProtection="1">
      <alignment horizontal="center"/>
    </xf>
    <xf numFmtId="0" fontId="5" fillId="0" borderId="2" xfId="0" applyFont="1" applyFill="1" applyBorder="1" applyAlignment="1" applyProtection="1">
      <alignment horizontal="center"/>
    </xf>
    <xf numFmtId="0" fontId="5" fillId="0" borderId="3" xfId="0" applyFont="1" applyFill="1" applyBorder="1" applyAlignment="1" applyProtection="1">
      <alignment horizontal="center"/>
    </xf>
    <xf numFmtId="0" fontId="5" fillId="0" borderId="4" xfId="0" applyFont="1" applyFill="1" applyBorder="1" applyAlignment="1" applyProtection="1">
      <alignment horizontal="center"/>
    </xf>
    <xf numFmtId="0" fontId="27" fillId="0" borderId="24" xfId="2" applyFont="1" applyFill="1" applyBorder="1" applyProtection="1"/>
    <xf numFmtId="3" fontId="25" fillId="0" borderId="2" xfId="2" applyNumberFormat="1" applyFont="1" applyFill="1" applyBorder="1" applyProtection="1"/>
    <xf numFmtId="3" fontId="25" fillId="0" borderId="3" xfId="2" applyNumberFormat="1" applyFont="1" applyFill="1" applyBorder="1" applyProtection="1"/>
    <xf numFmtId="3" fontId="25" fillId="0" borderId="4" xfId="2" applyNumberFormat="1" applyFont="1" applyFill="1" applyBorder="1" applyProtection="1"/>
    <xf numFmtId="0" fontId="27" fillId="0" borderId="40" xfId="2" applyFont="1" applyFill="1" applyBorder="1" applyProtection="1"/>
    <xf numFmtId="3" fontId="25" fillId="0" borderId="6" xfId="2" applyNumberFormat="1" applyFont="1" applyFill="1" applyBorder="1" applyProtection="1"/>
    <xf numFmtId="3" fontId="25" fillId="0" borderId="7" xfId="2" applyNumberFormat="1" applyFont="1" applyFill="1" applyBorder="1" applyProtection="1"/>
    <xf numFmtId="3" fontId="25" fillId="0" borderId="8" xfId="2" applyNumberFormat="1" applyFont="1" applyFill="1" applyBorder="1" applyProtection="1"/>
    <xf numFmtId="0" fontId="27" fillId="0" borderId="41" xfId="2" applyFont="1" applyFill="1" applyBorder="1" applyProtection="1"/>
    <xf numFmtId="3" fontId="25" fillId="0" borderId="10" xfId="2" applyNumberFormat="1" applyFont="1" applyFill="1" applyBorder="1" applyProtection="1"/>
    <xf numFmtId="0" fontId="27" fillId="0" borderId="42" xfId="2" applyFont="1" applyFill="1" applyBorder="1" applyProtection="1"/>
    <xf numFmtId="3" fontId="25" fillId="0" borderId="18" xfId="2" applyNumberFormat="1" applyFont="1" applyFill="1" applyBorder="1" applyProtection="1"/>
    <xf numFmtId="0" fontId="2" fillId="0" borderId="0" xfId="6" applyNumberFormat="1" applyFill="1" applyAlignment="1" applyProtection="1"/>
    <xf numFmtId="0" fontId="3" fillId="0" borderId="0" xfId="6" applyNumberFormat="1" applyFont="1" applyFill="1" applyAlignment="1" applyProtection="1"/>
    <xf numFmtId="0" fontId="5" fillId="0" borderId="0" xfId="6" applyNumberFormat="1" applyFont="1" applyFill="1" applyAlignment="1" applyProtection="1"/>
    <xf numFmtId="0" fontId="3" fillId="0" borderId="0" xfId="0" applyNumberFormat="1" applyFont="1" applyFill="1" applyAlignment="1" applyProtection="1"/>
    <xf numFmtId="0" fontId="0" fillId="0" borderId="0" xfId="0" applyNumberFormat="1" applyFill="1" applyAlignment="1" applyProtection="1"/>
    <xf numFmtId="0" fontId="5" fillId="0" borderId="0" xfId="0" applyNumberFormat="1" applyFont="1" applyFill="1" applyAlignment="1" applyProtection="1"/>
    <xf numFmtId="164" fontId="0" fillId="0" borderId="0" xfId="0" applyNumberFormat="1" applyFill="1" applyAlignment="1" applyProtection="1"/>
    <xf numFmtId="0" fontId="0" fillId="0" borderId="0" xfId="0" applyNumberFormat="1" applyFill="1" applyAlignment="1" applyProtection="1">
      <alignment horizontal="right"/>
    </xf>
    <xf numFmtId="9" fontId="0" fillId="0" borderId="0" xfId="1" applyFont="1" applyFill="1" applyAlignment="1" applyProtection="1"/>
    <xf numFmtId="0" fontId="42" fillId="0" borderId="0" xfId="6" applyNumberFormat="1" applyFont="1" applyFill="1" applyAlignment="1" applyProtection="1">
      <alignment wrapText="1"/>
    </xf>
    <xf numFmtId="0" fontId="42" fillId="6" borderId="0" xfId="6" applyNumberFormat="1" applyFont="1" applyFill="1" applyAlignment="1" applyProtection="1">
      <alignment wrapText="1"/>
    </xf>
    <xf numFmtId="0" fontId="20" fillId="0" borderId="0" xfId="6" applyNumberFormat="1" applyFont="1" applyFill="1" applyAlignment="1" applyProtection="1"/>
    <xf numFmtId="165" fontId="43" fillId="0" borderId="0" xfId="6" applyNumberFormat="1" applyFont="1" applyFill="1" applyAlignment="1" applyProtection="1">
      <alignment horizontal="right"/>
    </xf>
    <xf numFmtId="165" fontId="43" fillId="0" borderId="0" xfId="6" applyNumberFormat="1" applyFont="1" applyFill="1" applyAlignment="1" applyProtection="1"/>
    <xf numFmtId="165" fontId="43" fillId="6" borderId="0" xfId="6" applyNumberFormat="1" applyFont="1" applyFill="1" applyAlignment="1" applyProtection="1">
      <alignment horizontal="right"/>
    </xf>
    <xf numFmtId="0" fontId="44" fillId="0" borderId="0" xfId="6" applyNumberFormat="1" applyFont="1" applyFill="1" applyAlignment="1" applyProtection="1"/>
    <xf numFmtId="165" fontId="45" fillId="0" borderId="0" xfId="6" applyNumberFormat="1" applyFont="1" applyFill="1" applyAlignment="1" applyProtection="1">
      <alignment horizontal="right"/>
    </xf>
    <xf numFmtId="165" fontId="45" fillId="6" borderId="0" xfId="6" applyNumberFormat="1" applyFont="1" applyFill="1" applyAlignment="1" applyProtection="1">
      <alignment horizontal="right"/>
    </xf>
    <xf numFmtId="165" fontId="45" fillId="0" borderId="0" xfId="6" applyNumberFormat="1" applyFont="1" applyFill="1" applyAlignment="1" applyProtection="1"/>
    <xf numFmtId="165" fontId="45" fillId="6" borderId="0" xfId="6" applyNumberFormat="1" applyFont="1" applyFill="1" applyAlignment="1" applyProtection="1"/>
    <xf numFmtId="0" fontId="35" fillId="0" borderId="0" xfId="2" applyFont="1" applyFill="1" applyAlignment="1" applyProtection="1">
      <alignment wrapText="1"/>
    </xf>
    <xf numFmtId="0" fontId="25" fillId="0" borderId="0" xfId="2" applyFont="1" applyFill="1" applyAlignment="1" applyProtection="1">
      <alignment horizontal="center" vertical="center" wrapText="1"/>
    </xf>
    <xf numFmtId="0" fontId="25" fillId="0" borderId="21" xfId="2" applyFont="1" applyFill="1" applyBorder="1" applyAlignment="1" applyProtection="1">
      <alignment horizontal="center" vertical="center" wrapText="1"/>
    </xf>
    <xf numFmtId="1" fontId="11" fillId="3" borderId="43" xfId="4" applyNumberFormat="1" applyFont="1" applyFill="1" applyBorder="1" applyAlignment="1">
      <alignment horizontal="center" vertical="center" shrinkToFit="1"/>
    </xf>
    <xf numFmtId="3" fontId="12" fillId="4" borderId="44" xfId="4" applyNumberFormat="1" applyFont="1" applyFill="1" applyBorder="1" applyAlignment="1">
      <alignment horizontal="right" vertical="center" shrinkToFit="1"/>
    </xf>
    <xf numFmtId="3" fontId="14" fillId="0" borderId="45" xfId="4" applyNumberFormat="1" applyFont="1" applyFill="1" applyBorder="1" applyAlignment="1">
      <alignment horizontal="right" vertical="center" shrinkToFit="1"/>
    </xf>
    <xf numFmtId="3" fontId="14" fillId="5" borderId="45" xfId="4" applyNumberFormat="1" applyFont="1" applyFill="1" applyBorder="1" applyAlignment="1">
      <alignment horizontal="right" vertical="center" shrinkToFit="1"/>
    </xf>
    <xf numFmtId="3" fontId="15" fillId="0" borderId="46" xfId="4" applyNumberFormat="1" applyFont="1" applyFill="1" applyBorder="1" applyAlignment="1">
      <alignment horizontal="right" vertical="center" shrinkToFit="1"/>
    </xf>
    <xf numFmtId="3" fontId="15" fillId="0" borderId="43" xfId="4" applyNumberFormat="1" applyFont="1" applyFill="1" applyBorder="1" applyAlignment="1">
      <alignment horizontal="right" vertical="center" shrinkToFit="1"/>
    </xf>
    <xf numFmtId="3" fontId="18" fillId="6" borderId="44" xfId="4" applyNumberFormat="1" applyFont="1" applyFill="1" applyBorder="1" applyAlignment="1">
      <alignment horizontal="right" vertical="center" shrinkToFit="1"/>
    </xf>
    <xf numFmtId="3" fontId="10" fillId="0" borderId="45" xfId="4" applyNumberFormat="1" applyFont="1" applyFill="1" applyBorder="1" applyAlignment="1">
      <alignment horizontal="right" vertical="center" shrinkToFit="1"/>
    </xf>
    <xf numFmtId="3" fontId="18" fillId="7" borderId="45" xfId="4" applyNumberFormat="1" applyFont="1" applyFill="1" applyBorder="1" applyAlignment="1">
      <alignment horizontal="right" vertical="center" shrinkToFit="1"/>
    </xf>
    <xf numFmtId="3" fontId="18" fillId="4" borderId="45" xfId="4" applyNumberFormat="1" applyFont="1" applyFill="1" applyBorder="1" applyAlignment="1">
      <alignment horizontal="right" vertical="center" shrinkToFit="1"/>
    </xf>
    <xf numFmtId="3" fontId="18" fillId="6" borderId="45" xfId="4" applyNumberFormat="1" applyFont="1" applyFill="1" applyBorder="1" applyAlignment="1">
      <alignment horizontal="right" vertical="center" shrinkToFit="1"/>
    </xf>
    <xf numFmtId="3" fontId="18" fillId="8" borderId="45" xfId="4" applyNumberFormat="1" applyFont="1" applyFill="1" applyBorder="1" applyAlignment="1">
      <alignment horizontal="right" vertical="center" shrinkToFit="1"/>
    </xf>
    <xf numFmtId="3" fontId="18" fillId="9" borderId="47" xfId="4" applyNumberFormat="1" applyFont="1" applyFill="1" applyBorder="1" applyAlignment="1">
      <alignment horizontal="right" vertical="center" shrinkToFit="1"/>
    </xf>
    <xf numFmtId="166" fontId="17" fillId="0" borderId="1" xfId="5" applyNumberFormat="1" applyFont="1" applyFill="1" applyBorder="1" applyAlignment="1">
      <alignment horizontal="right" vertical="center"/>
    </xf>
    <xf numFmtId="0" fontId="47" fillId="0" borderId="0" xfId="7" applyFont="1"/>
    <xf numFmtId="0" fontId="48" fillId="0" borderId="0" xfId="7" applyFont="1" applyFill="1" applyAlignment="1">
      <alignment horizontal="center" wrapText="1"/>
    </xf>
    <xf numFmtId="0" fontId="48" fillId="0" borderId="0" xfId="7" applyFont="1" applyFill="1" applyAlignment="1">
      <alignment horizontal="center"/>
    </xf>
    <xf numFmtId="0" fontId="50" fillId="0" borderId="1" xfId="7" applyFont="1" applyBorder="1" applyAlignment="1">
      <alignment horizontal="center"/>
    </xf>
    <xf numFmtId="0" fontId="51" fillId="0" borderId="24" xfId="7" applyFont="1" applyBorder="1" applyAlignment="1">
      <alignment horizontal="center" vertical="center"/>
    </xf>
    <xf numFmtId="0" fontId="51" fillId="0" borderId="43" xfId="7" applyFont="1" applyBorder="1" applyAlignment="1">
      <alignment horizontal="center" vertical="center"/>
    </xf>
    <xf numFmtId="0" fontId="51" fillId="0" borderId="25" xfId="7" applyFont="1" applyBorder="1" applyAlignment="1">
      <alignment horizontal="center" vertical="center"/>
    </xf>
    <xf numFmtId="0" fontId="51" fillId="0" borderId="2" xfId="7" applyFont="1" applyBorder="1" applyAlignment="1">
      <alignment horizontal="center" vertical="center"/>
    </xf>
    <xf numFmtId="0" fontId="51" fillId="0" borderId="3" xfId="7" applyFont="1" applyBorder="1" applyAlignment="1">
      <alignment horizontal="center" vertical="center"/>
    </xf>
    <xf numFmtId="0" fontId="51" fillId="0" borderId="4" xfId="7" applyFont="1" applyBorder="1" applyAlignment="1">
      <alignment horizontal="center" vertical="center"/>
    </xf>
    <xf numFmtId="0" fontId="51" fillId="0" borderId="1" xfId="7" applyFont="1" applyBorder="1" applyAlignment="1">
      <alignment horizontal="center" vertical="center" wrapText="1"/>
    </xf>
    <xf numFmtId="0" fontId="29" fillId="0" borderId="28" xfId="2" applyFont="1" applyFill="1" applyBorder="1" applyProtection="1"/>
    <xf numFmtId="3" fontId="27" fillId="3" borderId="49" xfId="7" applyNumberFormat="1" applyFont="1" applyFill="1" applyBorder="1" applyAlignment="1">
      <alignment horizontal="right" vertical="center" wrapText="1"/>
    </xf>
    <xf numFmtId="3" fontId="27" fillId="0" borderId="50" xfId="7" applyNumberFormat="1" applyFont="1" applyFill="1" applyBorder="1" applyAlignment="1">
      <alignment horizontal="right" vertical="center" wrapText="1"/>
    </xf>
    <xf numFmtId="3" fontId="25" fillId="0" borderId="51" xfId="7" applyNumberFormat="1" applyFont="1" applyBorder="1" applyAlignment="1">
      <alignment horizontal="right" vertical="center" wrapText="1"/>
    </xf>
    <xf numFmtId="3" fontId="27" fillId="3" borderId="52" xfId="7" applyNumberFormat="1" applyFont="1" applyFill="1" applyBorder="1" applyAlignment="1">
      <alignment horizontal="right" vertical="center" wrapText="1"/>
    </xf>
    <xf numFmtId="3" fontId="25" fillId="0" borderId="53" xfId="7" applyNumberFormat="1" applyFont="1" applyBorder="1" applyAlignment="1">
      <alignment horizontal="right" vertical="center" wrapText="1"/>
    </xf>
    <xf numFmtId="9" fontId="25" fillId="0" borderId="54" xfId="3" applyFont="1" applyBorder="1" applyAlignment="1">
      <alignment horizontal="right" vertical="center" wrapText="1"/>
    </xf>
    <xf numFmtId="4" fontId="25" fillId="0" borderId="12" xfId="2" applyNumberFormat="1" applyFont="1" applyFill="1" applyBorder="1" applyProtection="1"/>
    <xf numFmtId="0" fontId="30" fillId="8" borderId="24" xfId="2" applyFont="1" applyFill="1" applyBorder="1" applyProtection="1"/>
    <xf numFmtId="3" fontId="31" fillId="8" borderId="2" xfId="7" applyNumberFormat="1" applyFont="1" applyFill="1" applyBorder="1" applyAlignment="1">
      <alignment horizontal="right" vertical="center" wrapText="1"/>
    </xf>
    <xf numFmtId="3" fontId="31" fillId="8" borderId="4" xfId="7" applyNumberFormat="1" applyFont="1" applyFill="1" applyBorder="1" applyAlignment="1">
      <alignment horizontal="right" vertical="center" wrapText="1"/>
    </xf>
    <xf numFmtId="3" fontId="33" fillId="8" borderId="55" xfId="7" applyNumberFormat="1" applyFont="1" applyFill="1" applyBorder="1" applyAlignment="1">
      <alignment horizontal="right" vertical="center" wrapText="1"/>
    </xf>
    <xf numFmtId="3" fontId="33" fillId="8" borderId="3" xfId="7" applyNumberFormat="1" applyFont="1" applyFill="1" applyBorder="1" applyAlignment="1">
      <alignment horizontal="right" vertical="center" wrapText="1"/>
    </xf>
    <xf numFmtId="9" fontId="33" fillId="8" borderId="4" xfId="3" applyFont="1" applyFill="1" applyBorder="1" applyAlignment="1">
      <alignment horizontal="right" vertical="center" wrapText="1"/>
    </xf>
    <xf numFmtId="3" fontId="47" fillId="0" borderId="0" xfId="7" applyNumberFormat="1" applyFont="1"/>
    <xf numFmtId="0" fontId="29" fillId="0" borderId="31" xfId="2" applyFont="1" applyFill="1" applyBorder="1" applyProtection="1"/>
    <xf numFmtId="3" fontId="27" fillId="0" borderId="54" xfId="7" applyNumberFormat="1" applyFont="1" applyFill="1" applyBorder="1" applyAlignment="1">
      <alignment horizontal="right" vertical="center" wrapText="1"/>
    </xf>
    <xf numFmtId="3" fontId="25" fillId="0" borderId="56" xfId="7" applyNumberFormat="1" applyFont="1" applyBorder="1" applyAlignment="1">
      <alignment horizontal="right" vertical="center" wrapText="1"/>
    </xf>
    <xf numFmtId="0" fontId="29" fillId="0" borderId="40" xfId="2" applyFont="1" applyFill="1" applyBorder="1" applyProtection="1"/>
    <xf numFmtId="3" fontId="27" fillId="3" borderId="6" xfId="7" applyNumberFormat="1" applyFont="1" applyFill="1" applyBorder="1" applyAlignment="1">
      <alignment horizontal="right" vertical="center" wrapText="1"/>
    </xf>
    <xf numFmtId="3" fontId="27" fillId="0" borderId="8" xfId="7" applyNumberFormat="1" applyFont="1" applyFill="1" applyBorder="1" applyAlignment="1">
      <alignment horizontal="right" vertical="center" wrapText="1"/>
    </xf>
    <xf numFmtId="3" fontId="25" fillId="0" borderId="57" xfId="7" applyNumberFormat="1" applyFont="1" applyBorder="1" applyAlignment="1">
      <alignment horizontal="right" vertical="center" wrapText="1"/>
    </xf>
    <xf numFmtId="3" fontId="25" fillId="0" borderId="7" xfId="7" applyNumberFormat="1" applyFont="1" applyBorder="1" applyAlignment="1">
      <alignment horizontal="right" vertical="center" wrapText="1"/>
    </xf>
    <xf numFmtId="9" fontId="25" fillId="0" borderId="8" xfId="3" applyFont="1" applyBorder="1" applyAlignment="1">
      <alignment horizontal="right" vertical="center" wrapText="1"/>
    </xf>
    <xf numFmtId="0" fontId="29" fillId="0" borderId="41" xfId="2" applyFont="1" applyFill="1" applyBorder="1" applyProtection="1"/>
    <xf numFmtId="3" fontId="27" fillId="3" borderId="10" xfId="7" applyNumberFormat="1" applyFont="1" applyFill="1" applyBorder="1" applyAlignment="1">
      <alignment horizontal="right" vertical="center" wrapText="1"/>
    </xf>
    <xf numFmtId="3" fontId="27" fillId="0" borderId="12" xfId="7" applyNumberFormat="1" applyFont="1" applyFill="1" applyBorder="1" applyAlignment="1">
      <alignment horizontal="right" vertical="center" wrapText="1"/>
    </xf>
    <xf numFmtId="3" fontId="25" fillId="0" borderId="58" xfId="7" applyNumberFormat="1" applyFont="1" applyBorder="1" applyAlignment="1">
      <alignment horizontal="right" vertical="center" wrapText="1"/>
    </xf>
    <xf numFmtId="3" fontId="25" fillId="0" borderId="11" xfId="7" applyNumberFormat="1" applyFont="1" applyBorder="1" applyAlignment="1">
      <alignment horizontal="right" vertical="center" wrapText="1"/>
    </xf>
    <xf numFmtId="9" fontId="25" fillId="0" borderId="12" xfId="3" applyFont="1" applyBorder="1" applyAlignment="1">
      <alignment horizontal="right" vertical="center" wrapText="1"/>
    </xf>
    <xf numFmtId="4" fontId="47" fillId="0" borderId="0" xfId="7" applyNumberFormat="1" applyFont="1"/>
    <xf numFmtId="166" fontId="47" fillId="0" borderId="0" xfId="3" applyNumberFormat="1" applyFont="1"/>
    <xf numFmtId="0" fontId="29" fillId="0" borderId="42" xfId="2" applyFont="1" applyFill="1" applyBorder="1" applyProtection="1"/>
    <xf numFmtId="3" fontId="27" fillId="3" borderId="18" xfId="7" applyNumberFormat="1" applyFont="1" applyFill="1" applyBorder="1" applyAlignment="1">
      <alignment vertical="top" wrapText="1"/>
    </xf>
    <xf numFmtId="3" fontId="27" fillId="0" borderId="20" xfId="7" applyNumberFormat="1" applyFont="1" applyFill="1" applyBorder="1" applyAlignment="1">
      <alignment vertical="top" wrapText="1"/>
    </xf>
    <xf numFmtId="3" fontId="25" fillId="0" borderId="59" xfId="7" applyNumberFormat="1" applyFont="1" applyBorder="1" applyAlignment="1">
      <alignment vertical="top" wrapText="1"/>
    </xf>
    <xf numFmtId="3" fontId="27" fillId="3" borderId="10" xfId="7" applyNumberFormat="1" applyFont="1" applyFill="1" applyBorder="1" applyAlignment="1">
      <alignment vertical="top" wrapText="1"/>
    </xf>
    <xf numFmtId="3" fontId="25" fillId="0" borderId="11" xfId="7" applyNumberFormat="1" applyFont="1" applyBorder="1" applyAlignment="1">
      <alignment vertical="top" wrapText="1"/>
    </xf>
    <xf numFmtId="9" fontId="25" fillId="0" borderId="12" xfId="3" applyFont="1" applyBorder="1" applyAlignment="1">
      <alignment vertical="top" wrapText="1"/>
    </xf>
    <xf numFmtId="0" fontId="29" fillId="0" borderId="33" xfId="2" applyFont="1" applyFill="1" applyBorder="1" applyProtection="1"/>
    <xf numFmtId="3" fontId="27" fillId="3" borderId="32" xfId="7" applyNumberFormat="1" applyFont="1" applyFill="1" applyBorder="1" applyAlignment="1">
      <alignment horizontal="right" vertical="center" wrapText="1"/>
    </xf>
    <xf numFmtId="3" fontId="27" fillId="0" borderId="32" xfId="7" applyNumberFormat="1" applyFont="1" applyFill="1" applyBorder="1" applyAlignment="1">
      <alignment horizontal="right" vertical="center" wrapText="1"/>
    </xf>
    <xf numFmtId="3" fontId="27" fillId="3" borderId="60" xfId="7" applyNumberFormat="1" applyFont="1" applyFill="1" applyBorder="1" applyAlignment="1">
      <alignment horizontal="right" vertical="center" wrapText="1"/>
    </xf>
    <xf numFmtId="3" fontId="27" fillId="3" borderId="18" xfId="7" applyNumberFormat="1" applyFont="1" applyFill="1" applyBorder="1" applyAlignment="1">
      <alignment horizontal="right" vertical="center" wrapText="1"/>
    </xf>
    <xf numFmtId="3" fontId="27" fillId="3" borderId="19" xfId="7" applyNumberFormat="1" applyFont="1" applyFill="1" applyBorder="1" applyAlignment="1">
      <alignment horizontal="right" vertical="center" wrapText="1"/>
    </xf>
    <xf numFmtId="9" fontId="27" fillId="3" borderId="20" xfId="3" applyFont="1" applyFill="1" applyBorder="1" applyAlignment="1">
      <alignment horizontal="right" vertical="center" wrapText="1"/>
    </xf>
    <xf numFmtId="9" fontId="47" fillId="0" borderId="0" xfId="3" applyFont="1"/>
    <xf numFmtId="0" fontId="9" fillId="0" borderId="0" xfId="7" applyFont="1" applyAlignment="1">
      <alignment horizontal="center" vertical="center"/>
    </xf>
    <xf numFmtId="0" fontId="52" fillId="3" borderId="1" xfId="7" applyFont="1" applyFill="1" applyBorder="1" applyAlignment="1">
      <alignment horizontal="center" vertical="top" wrapText="1"/>
    </xf>
    <xf numFmtId="0" fontId="52" fillId="0" borderId="65" xfId="7" applyFont="1" applyBorder="1" applyAlignment="1">
      <alignment horizontal="center" vertical="top" wrapText="1"/>
    </xf>
    <xf numFmtId="0" fontId="52" fillId="0" borderId="3" xfId="7" applyFont="1" applyBorder="1" applyAlignment="1">
      <alignment horizontal="center" vertical="top" wrapText="1"/>
    </xf>
    <xf numFmtId="0" fontId="52" fillId="0" borderId="4" xfId="7" applyFont="1" applyBorder="1" applyAlignment="1">
      <alignment horizontal="center" vertical="top" wrapText="1"/>
    </xf>
    <xf numFmtId="0" fontId="53" fillId="3" borderId="27" xfId="7" applyFont="1" applyFill="1" applyBorder="1" applyAlignment="1">
      <alignment horizontal="left" vertical="center" wrapText="1"/>
    </xf>
    <xf numFmtId="3" fontId="27" fillId="3" borderId="1" xfId="7" applyNumberFormat="1" applyFont="1" applyFill="1" applyBorder="1" applyAlignment="1">
      <alignment horizontal="right" vertical="center" wrapText="1"/>
    </xf>
    <xf numFmtId="3" fontId="27" fillId="3" borderId="65" xfId="7" applyNumberFormat="1" applyFont="1" applyFill="1" applyBorder="1" applyAlignment="1">
      <alignment horizontal="right" vertical="center" wrapText="1"/>
    </xf>
    <xf numFmtId="3" fontId="27" fillId="3" borderId="3" xfId="7" applyNumberFormat="1" applyFont="1" applyFill="1" applyBorder="1" applyAlignment="1">
      <alignment horizontal="right" vertical="center" wrapText="1"/>
    </xf>
    <xf numFmtId="3" fontId="27" fillId="3" borderId="4" xfId="7" applyNumberFormat="1" applyFont="1" applyFill="1" applyBorder="1" applyAlignment="1">
      <alignment horizontal="right" vertical="center" wrapText="1"/>
    </xf>
    <xf numFmtId="9" fontId="47" fillId="0" borderId="0" xfId="8" applyFont="1" applyAlignment="1">
      <alignment horizontal="right" vertical="center"/>
    </xf>
    <xf numFmtId="0" fontId="47" fillId="0" borderId="0" xfId="7" applyFont="1" applyAlignment="1">
      <alignment horizontal="right" vertical="center"/>
    </xf>
    <xf numFmtId="0" fontId="14" fillId="0" borderId="26" xfId="7" applyFont="1" applyFill="1" applyBorder="1" applyAlignment="1">
      <alignment horizontal="left" vertical="center" wrapText="1"/>
    </xf>
    <xf numFmtId="3" fontId="27" fillId="3" borderId="44" xfId="7" applyNumberFormat="1" applyFont="1" applyFill="1" applyBorder="1" applyAlignment="1">
      <alignment horizontal="right" vertical="center" wrapText="1"/>
    </xf>
    <xf numFmtId="3" fontId="25" fillId="0" borderId="66" xfId="7" applyNumberFormat="1" applyFont="1" applyBorder="1" applyAlignment="1">
      <alignment horizontal="right" vertical="center" wrapText="1"/>
    </xf>
    <xf numFmtId="3" fontId="25" fillId="0" borderId="8" xfId="7" applyNumberFormat="1" applyFont="1" applyBorder="1" applyAlignment="1">
      <alignment horizontal="right" vertical="center" wrapText="1"/>
    </xf>
    <xf numFmtId="3" fontId="27" fillId="3" borderId="5" xfId="7" applyNumberFormat="1" applyFont="1" applyFill="1" applyBorder="1" applyAlignment="1">
      <alignment horizontal="right" vertical="center" wrapText="1"/>
    </xf>
    <xf numFmtId="0" fontId="14" fillId="14" borderId="9" xfId="7" applyFont="1" applyFill="1" applyBorder="1" applyAlignment="1">
      <alignment horizontal="left" vertical="center" wrapText="1"/>
    </xf>
    <xf numFmtId="3" fontId="27" fillId="3" borderId="45" xfId="7" applyNumberFormat="1" applyFont="1" applyFill="1" applyBorder="1" applyAlignment="1">
      <alignment horizontal="right" vertical="center" wrapText="1"/>
    </xf>
    <xf numFmtId="3" fontId="25" fillId="0" borderId="35" xfId="7" applyNumberFormat="1" applyFont="1" applyBorder="1" applyAlignment="1">
      <alignment horizontal="right" vertical="center" wrapText="1"/>
    </xf>
    <xf numFmtId="3" fontId="25" fillId="0" borderId="12" xfId="7" applyNumberFormat="1" applyFont="1" applyBorder="1" applyAlignment="1">
      <alignment horizontal="right" vertical="center" wrapText="1"/>
    </xf>
    <xf numFmtId="3" fontId="27" fillId="3" borderId="9" xfId="7" applyNumberFormat="1" applyFont="1" applyFill="1" applyBorder="1" applyAlignment="1">
      <alignment horizontal="right" vertical="center" wrapText="1"/>
    </xf>
    <xf numFmtId="0" fontId="14" fillId="14" borderId="17" xfId="7" applyFont="1" applyFill="1" applyBorder="1" applyAlignment="1">
      <alignment horizontal="left" vertical="center" wrapText="1"/>
    </xf>
    <xf numFmtId="3" fontId="27" fillId="3" borderId="47" xfId="7" applyNumberFormat="1" applyFont="1" applyFill="1" applyBorder="1" applyAlignment="1">
      <alignment vertical="top" wrapText="1"/>
    </xf>
    <xf numFmtId="3" fontId="25" fillId="0" borderId="67" xfId="7" applyNumberFormat="1" applyFont="1" applyBorder="1" applyAlignment="1">
      <alignment vertical="top" wrapText="1"/>
    </xf>
    <xf numFmtId="3" fontId="25" fillId="0" borderId="19" xfId="7" applyNumberFormat="1" applyFont="1" applyBorder="1" applyAlignment="1">
      <alignment vertical="top" wrapText="1"/>
    </xf>
    <xf numFmtId="3" fontId="25" fillId="0" borderId="20" xfId="7" applyNumberFormat="1" applyFont="1" applyBorder="1" applyAlignment="1">
      <alignment vertical="top" wrapText="1"/>
    </xf>
    <xf numFmtId="3" fontId="27" fillId="3" borderId="17" xfId="7" applyNumberFormat="1" applyFont="1" applyFill="1" applyBorder="1" applyAlignment="1">
      <alignment vertical="top" wrapText="1"/>
    </xf>
    <xf numFmtId="0" fontId="47" fillId="0" borderId="21" xfId="0" applyFont="1" applyBorder="1" applyAlignment="1">
      <alignment vertical="center" wrapText="1"/>
    </xf>
    <xf numFmtId="0" fontId="47" fillId="0" borderId="22" xfId="0" applyFont="1" applyBorder="1" applyAlignment="1">
      <alignment vertical="center" wrapText="1"/>
    </xf>
    <xf numFmtId="0" fontId="47" fillId="0" borderId="22" xfId="0" applyFont="1" applyBorder="1" applyAlignment="1">
      <alignment horizontal="center" vertical="center" wrapText="1"/>
    </xf>
    <xf numFmtId="0" fontId="47" fillId="0" borderId="68" xfId="0" applyFont="1" applyFill="1" applyBorder="1" applyAlignment="1">
      <alignment horizontal="center" vertical="center" wrapText="1"/>
    </xf>
    <xf numFmtId="0" fontId="47" fillId="0" borderId="48" xfId="0" applyFont="1" applyBorder="1" applyAlignment="1">
      <alignment vertical="center" wrapText="1"/>
    </xf>
    <xf numFmtId="0" fontId="47" fillId="0" borderId="0" xfId="0" applyFont="1" applyAlignment="1">
      <alignment vertical="center" wrapText="1"/>
    </xf>
    <xf numFmtId="0" fontId="47" fillId="0" borderId="10" xfId="0" applyFont="1" applyBorder="1"/>
    <xf numFmtId="0" fontId="47" fillId="0" borderId="11" xfId="0" applyFont="1" applyBorder="1"/>
    <xf numFmtId="3" fontId="47" fillId="0" borderId="11" xfId="0" applyNumberFormat="1" applyFont="1" applyBorder="1"/>
    <xf numFmtId="10" fontId="47" fillId="0" borderId="11" xfId="3" applyNumberFormat="1" applyFont="1" applyBorder="1"/>
    <xf numFmtId="10" fontId="47" fillId="0" borderId="12" xfId="3" applyNumberFormat="1" applyFont="1" applyBorder="1"/>
    <xf numFmtId="0" fontId="47" fillId="0" borderId="0" xfId="0" applyFont="1"/>
    <xf numFmtId="0" fontId="47" fillId="0" borderId="18" xfId="0" applyFont="1" applyBorder="1"/>
    <xf numFmtId="0" fontId="47" fillId="0" borderId="19" xfId="0" applyFont="1" applyBorder="1"/>
    <xf numFmtId="3" fontId="47" fillId="0" borderId="19" xfId="0" applyNumberFormat="1" applyFont="1" applyBorder="1"/>
    <xf numFmtId="10" fontId="47" fillId="0" borderId="19" xfId="3" applyNumberFormat="1" applyFont="1" applyBorder="1"/>
    <xf numFmtId="10" fontId="47" fillId="0" borderId="20" xfId="3" applyNumberFormat="1" applyFont="1" applyBorder="1"/>
    <xf numFmtId="0" fontId="3" fillId="0" borderId="0" xfId="0" applyFont="1" applyFill="1" applyProtection="1"/>
    <xf numFmtId="0" fontId="0" fillId="0" borderId="0" xfId="0" applyFill="1" applyProtection="1"/>
    <xf numFmtId="0" fontId="5" fillId="0" borderId="0" xfId="0" applyFont="1" applyFill="1" applyProtection="1"/>
    <xf numFmtId="16" fontId="5" fillId="0" borderId="0" xfId="0" applyNumberFormat="1" applyFont="1" applyFill="1" applyProtection="1"/>
    <xf numFmtId="0" fontId="54" fillId="0" borderId="0" xfId="0" applyFont="1"/>
    <xf numFmtId="0" fontId="26" fillId="0" borderId="11" xfId="0" applyFont="1" applyFill="1" applyBorder="1" applyAlignment="1" applyProtection="1">
      <alignment wrapText="1"/>
    </xf>
    <xf numFmtId="3" fontId="26" fillId="0" borderId="11" xfId="0" applyNumberFormat="1" applyFont="1" applyFill="1" applyBorder="1" applyAlignment="1" applyProtection="1">
      <alignment wrapText="1"/>
    </xf>
    <xf numFmtId="0" fontId="55" fillId="0" borderId="0" xfId="0" applyFont="1" applyFill="1" applyAlignment="1" applyProtection="1">
      <alignment wrapText="1"/>
    </xf>
    <xf numFmtId="166" fontId="26" fillId="0" borderId="11" xfId="3" applyNumberFormat="1" applyFont="1" applyBorder="1"/>
    <xf numFmtId="0" fontId="0" fillId="0" borderId="0" xfId="0" applyFill="1" applyAlignment="1" applyProtection="1">
      <alignment wrapText="1"/>
    </xf>
    <xf numFmtId="0" fontId="27" fillId="0" borderId="21" xfId="2" applyFont="1" applyFill="1" applyBorder="1" applyProtection="1"/>
    <xf numFmtId="9" fontId="25" fillId="0" borderId="29" xfId="1" applyFont="1" applyFill="1" applyBorder="1" applyProtection="1"/>
    <xf numFmtId="9" fontId="25" fillId="0" borderId="48" xfId="1" applyFont="1" applyFill="1" applyBorder="1" applyProtection="1"/>
    <xf numFmtId="9" fontId="25" fillId="0" borderId="0" xfId="1" applyFont="1" applyFill="1" applyBorder="1" applyProtection="1"/>
    <xf numFmtId="9" fontId="25" fillId="0" borderId="69" xfId="1" applyFont="1" applyFill="1" applyBorder="1" applyProtection="1"/>
    <xf numFmtId="9" fontId="25" fillId="0" borderId="34" xfId="1" applyFont="1" applyFill="1" applyBorder="1" applyProtection="1"/>
    <xf numFmtId="9" fontId="25" fillId="0" borderId="70" xfId="1" applyFont="1" applyFill="1" applyBorder="1" applyProtection="1"/>
    <xf numFmtId="0" fontId="25" fillId="0" borderId="0" xfId="9" applyFont="1" applyAlignment="1"/>
    <xf numFmtId="0" fontId="56" fillId="0" borderId="0" xfId="9" applyFont="1"/>
    <xf numFmtId="0" fontId="57" fillId="15" borderId="0" xfId="9" applyFont="1" applyFill="1" applyAlignment="1"/>
    <xf numFmtId="0" fontId="25" fillId="15" borderId="0" xfId="9" applyFont="1" applyFill="1" applyAlignment="1"/>
    <xf numFmtId="0" fontId="58" fillId="0" borderId="0" xfId="9" applyFont="1" applyFill="1" applyAlignment="1"/>
    <xf numFmtId="0" fontId="25" fillId="0" borderId="0" xfId="9" applyFont="1" applyFill="1" applyAlignment="1"/>
    <xf numFmtId="0" fontId="59" fillId="0" borderId="0" xfId="9" applyFont="1" applyFill="1" applyAlignment="1"/>
    <xf numFmtId="0" fontId="39" fillId="0" borderId="0" xfId="9" applyFont="1" applyAlignment="1"/>
    <xf numFmtId="0" fontId="25" fillId="0" borderId="0" xfId="9" applyFont="1" applyAlignment="1">
      <alignment wrapText="1"/>
    </xf>
    <xf numFmtId="0" fontId="27" fillId="8" borderId="2" xfId="9" applyFont="1" applyFill="1" applyBorder="1" applyAlignment="1">
      <alignment horizontal="center" vertical="center" wrapText="1"/>
    </xf>
    <xf numFmtId="0" fontId="27" fillId="8" borderId="3" xfId="9" applyFont="1" applyFill="1" applyBorder="1" applyAlignment="1">
      <alignment horizontal="center" vertical="center" wrapText="1"/>
    </xf>
    <xf numFmtId="0" fontId="27" fillId="8" borderId="4" xfId="9" applyFont="1" applyFill="1" applyBorder="1" applyAlignment="1">
      <alignment horizontal="center" vertical="center" wrapText="1"/>
    </xf>
    <xf numFmtId="0" fontId="27" fillId="0" borderId="26" xfId="9" applyFont="1" applyBorder="1" applyAlignment="1">
      <alignment horizontal="left" wrapText="1" indent="1"/>
    </xf>
    <xf numFmtId="3" fontId="25" fillId="3" borderId="66" xfId="9" applyNumberFormat="1" applyFont="1" applyFill="1" applyBorder="1" applyAlignment="1"/>
    <xf numFmtId="3" fontId="25" fillId="3" borderId="7" xfId="9" applyNumberFormat="1" applyFont="1" applyFill="1" applyBorder="1" applyAlignment="1"/>
    <xf numFmtId="0" fontId="27" fillId="0" borderId="9" xfId="9" applyFont="1" applyBorder="1" applyAlignment="1">
      <alignment horizontal="left" wrapText="1" indent="1"/>
    </xf>
    <xf numFmtId="3" fontId="25" fillId="6" borderId="35" xfId="9" applyNumberFormat="1" applyFont="1" applyFill="1" applyBorder="1" applyAlignment="1"/>
    <xf numFmtId="3" fontId="25" fillId="6" borderId="11" xfId="9" applyNumberFormat="1" applyFont="1" applyFill="1" applyBorder="1" applyAlignment="1"/>
    <xf numFmtId="3" fontId="25" fillId="3" borderId="35" xfId="9" applyNumberFormat="1" applyFont="1" applyFill="1" applyBorder="1" applyAlignment="1"/>
    <xf numFmtId="3" fontId="25" fillId="3" borderId="11" xfId="9" applyNumberFormat="1" applyFont="1" applyFill="1" applyBorder="1" applyAlignment="1"/>
    <xf numFmtId="3" fontId="25" fillId="6" borderId="39" xfId="9" applyNumberFormat="1" applyFont="1" applyFill="1" applyBorder="1" applyAlignment="1"/>
    <xf numFmtId="3" fontId="25" fillId="6" borderId="15" xfId="9" applyNumberFormat="1" applyFont="1" applyFill="1" applyBorder="1" applyAlignment="1"/>
    <xf numFmtId="0" fontId="39" fillId="0" borderId="17" xfId="9" applyFont="1" applyBorder="1" applyAlignment="1"/>
    <xf numFmtId="3" fontId="39" fillId="0" borderId="71" xfId="9" applyNumberFormat="1" applyFont="1" applyBorder="1" applyAlignment="1"/>
    <xf numFmtId="3" fontId="39" fillId="0" borderId="68" xfId="9" applyNumberFormat="1" applyFont="1" applyBorder="1" applyAlignment="1"/>
    <xf numFmtId="3" fontId="60" fillId="0" borderId="4" xfId="9" applyNumberFormat="1" applyFont="1" applyBorder="1" applyAlignment="1"/>
    <xf numFmtId="0" fontId="25" fillId="0" borderId="31" xfId="9" applyFont="1" applyBorder="1" applyAlignment="1">
      <alignment horizontal="left" indent="1"/>
    </xf>
    <xf numFmtId="3" fontId="25" fillId="0" borderId="21" xfId="9" applyNumberFormat="1" applyFont="1" applyBorder="1" applyAlignment="1"/>
    <xf numFmtId="3" fontId="25" fillId="0" borderId="22" xfId="9" applyNumberFormat="1" applyFont="1" applyBorder="1" applyAlignment="1"/>
    <xf numFmtId="3" fontId="25" fillId="0" borderId="23" xfId="9" applyNumberFormat="1" applyFont="1" applyBorder="1" applyAlignment="1"/>
    <xf numFmtId="0" fontId="25" fillId="0" borderId="69" xfId="9" applyFont="1" applyBorder="1" applyAlignment="1"/>
    <xf numFmtId="3" fontId="25" fillId="0" borderId="10" xfId="9" applyNumberFormat="1" applyFont="1" applyBorder="1" applyAlignment="1"/>
    <xf numFmtId="3" fontId="25" fillId="0" borderId="11" xfId="9" applyNumberFormat="1" applyFont="1" applyBorder="1" applyAlignment="1"/>
    <xf numFmtId="3" fontId="25" fillId="0" borderId="12" xfId="9" applyNumberFormat="1" applyFont="1" applyBorder="1" applyAlignment="1"/>
    <xf numFmtId="2" fontId="25" fillId="0" borderId="0" xfId="9" applyNumberFormat="1" applyFont="1" applyAlignment="1"/>
    <xf numFmtId="3" fontId="61" fillId="0" borderId="12" xfId="9" applyNumberFormat="1" applyFont="1" applyBorder="1" applyAlignment="1"/>
    <xf numFmtId="0" fontId="25" fillId="0" borderId="33" xfId="9" applyFont="1" applyBorder="1" applyAlignment="1">
      <alignment horizontal="left" indent="1"/>
    </xf>
    <xf numFmtId="3" fontId="25" fillId="0" borderId="18" xfId="9" applyNumberFormat="1" applyFont="1" applyBorder="1" applyAlignment="1"/>
    <xf numFmtId="3" fontId="25" fillId="0" borderId="19" xfId="9" applyNumberFormat="1" applyFont="1" applyBorder="1" applyAlignment="1"/>
    <xf numFmtId="3" fontId="61" fillId="0" borderId="20" xfId="9" applyNumberFormat="1" applyFont="1" applyBorder="1" applyAlignment="1"/>
    <xf numFmtId="0" fontId="25" fillId="0" borderId="70" xfId="9" applyFont="1" applyBorder="1" applyAlignment="1"/>
    <xf numFmtId="3" fontId="25" fillId="0" borderId="0" xfId="9" applyNumberFormat="1" applyFont="1" applyBorder="1" applyAlignment="1"/>
    <xf numFmtId="3" fontId="61" fillId="15" borderId="0" xfId="9" applyNumberFormat="1" applyFont="1" applyFill="1" applyBorder="1" applyAlignment="1"/>
    <xf numFmtId="0" fontId="25" fillId="16" borderId="0" xfId="9" applyFont="1" applyFill="1" applyAlignment="1"/>
    <xf numFmtId="3" fontId="25" fillId="16" borderId="0" xfId="9" applyNumberFormat="1" applyFont="1" applyFill="1" applyBorder="1" applyAlignment="1"/>
    <xf numFmtId="3" fontId="61" fillId="16" borderId="0" xfId="9" applyNumberFormat="1" applyFont="1" applyFill="1" applyBorder="1" applyAlignment="1"/>
    <xf numFmtId="3" fontId="25" fillId="0" borderId="0" xfId="9" applyNumberFormat="1" applyFont="1" applyFill="1" applyBorder="1" applyAlignment="1"/>
    <xf numFmtId="3" fontId="61" fillId="0" borderId="0" xfId="9" applyNumberFormat="1" applyFont="1" applyFill="1" applyBorder="1" applyAlignment="1"/>
    <xf numFmtId="0" fontId="62" fillId="15" borderId="0" xfId="9" applyFont="1" applyFill="1" applyAlignment="1"/>
    <xf numFmtId="0" fontId="25" fillId="0" borderId="0" xfId="9" applyFont="1" applyAlignment="1">
      <alignment horizontal="center" vertical="center" wrapText="1"/>
    </xf>
    <xf numFmtId="167" fontId="25" fillId="3" borderId="66" xfId="9" applyNumberFormat="1" applyFont="1" applyFill="1" applyBorder="1" applyAlignment="1"/>
    <xf numFmtId="167" fontId="25" fillId="3" borderId="7" xfId="9" applyNumberFormat="1" applyFont="1" applyFill="1" applyBorder="1" applyAlignment="1"/>
    <xf numFmtId="167" fontId="25" fillId="6" borderId="35" xfId="9" applyNumberFormat="1" applyFont="1" applyFill="1" applyBorder="1" applyAlignment="1"/>
    <xf numFmtId="167" fontId="25" fillId="6" borderId="11" xfId="9" applyNumberFormat="1" applyFont="1" applyFill="1" applyBorder="1" applyAlignment="1"/>
    <xf numFmtId="2" fontId="25" fillId="15" borderId="53" xfId="9" applyNumberFormat="1" applyFont="1" applyFill="1" applyBorder="1" applyAlignment="1"/>
    <xf numFmtId="167" fontId="25" fillId="3" borderId="35" xfId="9" applyNumberFormat="1" applyFont="1" applyFill="1" applyBorder="1" applyAlignment="1"/>
    <xf numFmtId="167" fontId="25" fillId="3" borderId="11" xfId="9" applyNumberFormat="1" applyFont="1" applyFill="1" applyBorder="1" applyAlignment="1"/>
    <xf numFmtId="167" fontId="25" fillId="6" borderId="39" xfId="9" applyNumberFormat="1" applyFont="1" applyFill="1" applyBorder="1" applyAlignment="1"/>
    <xf numFmtId="167" fontId="25" fillId="6" borderId="15" xfId="9" applyNumberFormat="1" applyFont="1" applyFill="1" applyBorder="1" applyAlignment="1"/>
    <xf numFmtId="167" fontId="39" fillId="0" borderId="2" xfId="9" applyNumberFormat="1" applyFont="1" applyBorder="1" applyAlignment="1"/>
    <xf numFmtId="167" fontId="39" fillId="0" borderId="3" xfId="9" applyNumberFormat="1" applyFont="1" applyBorder="1" applyAlignment="1"/>
    <xf numFmtId="167" fontId="39" fillId="0" borderId="4" xfId="9" applyNumberFormat="1" applyFont="1" applyBorder="1" applyAlignment="1"/>
    <xf numFmtId="0" fontId="25" fillId="0" borderId="28" xfId="9" applyFont="1" applyBorder="1" applyAlignment="1"/>
    <xf numFmtId="167" fontId="25" fillId="15" borderId="72" xfId="9" applyNumberFormat="1" applyFont="1" applyFill="1" applyBorder="1" applyAlignment="1"/>
    <xf numFmtId="167" fontId="63" fillId="15" borderId="26" xfId="9" applyNumberFormat="1" applyFont="1" applyFill="1" applyBorder="1" applyAlignment="1"/>
    <xf numFmtId="167" fontId="25" fillId="15" borderId="73" xfId="9" applyNumberFormat="1" applyFont="1" applyFill="1" applyBorder="1" applyAlignment="1"/>
    <xf numFmtId="167" fontId="25" fillId="15" borderId="22" xfId="9" applyNumberFormat="1" applyFont="1" applyFill="1" applyBorder="1" applyAlignment="1"/>
    <xf numFmtId="167" fontId="25" fillId="15" borderId="23" xfId="9" applyNumberFormat="1" applyFont="1" applyFill="1" applyBorder="1" applyAlignment="1"/>
    <xf numFmtId="167" fontId="25" fillId="0" borderId="0" xfId="9" applyNumberFormat="1" applyFont="1" applyAlignment="1"/>
    <xf numFmtId="0" fontId="25" fillId="0" borderId="31" xfId="9" applyFont="1" applyBorder="1" applyAlignment="1"/>
    <xf numFmtId="167" fontId="25" fillId="15" borderId="58" xfId="9" applyNumberFormat="1" applyFont="1" applyFill="1" applyBorder="1" applyAlignment="1"/>
    <xf numFmtId="167" fontId="61" fillId="15" borderId="9" xfId="9" applyNumberFormat="1" applyFont="1" applyFill="1" applyBorder="1" applyAlignment="1"/>
    <xf numFmtId="167" fontId="25" fillId="15" borderId="35" xfId="9" applyNumberFormat="1" applyFont="1" applyFill="1" applyBorder="1" applyAlignment="1"/>
    <xf numFmtId="167" fontId="25" fillId="15" borderId="11" xfId="9" applyNumberFormat="1" applyFont="1" applyFill="1" applyBorder="1" applyAlignment="1"/>
    <xf numFmtId="167" fontId="25" fillId="15" borderId="12" xfId="9" applyNumberFormat="1" applyFont="1" applyFill="1" applyBorder="1" applyAlignment="1"/>
    <xf numFmtId="167" fontId="63" fillId="15" borderId="9" xfId="9" applyNumberFormat="1" applyFont="1" applyFill="1" applyBorder="1" applyAlignment="1"/>
    <xf numFmtId="167" fontId="25" fillId="15" borderId="74" xfId="9" applyNumberFormat="1" applyFont="1" applyFill="1" applyBorder="1" applyAlignment="1"/>
    <xf numFmtId="167" fontId="64" fillId="15" borderId="13" xfId="9" applyNumberFormat="1" applyFont="1" applyFill="1" applyBorder="1" applyAlignment="1"/>
    <xf numFmtId="167" fontId="25" fillId="15" borderId="39" xfId="9" applyNumberFormat="1" applyFont="1" applyFill="1" applyBorder="1" applyAlignment="1"/>
    <xf numFmtId="167" fontId="25" fillId="15" borderId="15" xfId="9" applyNumberFormat="1" applyFont="1" applyFill="1" applyBorder="1" applyAlignment="1"/>
    <xf numFmtId="167" fontId="25" fillId="15" borderId="16" xfId="9" applyNumberFormat="1" applyFont="1" applyFill="1" applyBorder="1" applyAlignment="1"/>
    <xf numFmtId="0" fontId="61" fillId="0" borderId="24" xfId="9" applyFont="1" applyBorder="1" applyAlignment="1">
      <alignment wrapText="1"/>
    </xf>
    <xf numFmtId="167" fontId="25" fillId="15" borderId="3" xfId="9" applyNumberFormat="1" applyFont="1" applyFill="1" applyBorder="1" applyAlignment="1"/>
    <xf numFmtId="167" fontId="61" fillId="15" borderId="3" xfId="9" applyNumberFormat="1" applyFont="1" applyFill="1" applyBorder="1" applyAlignment="1"/>
    <xf numFmtId="167" fontId="25" fillId="15" borderId="4" xfId="9" applyNumberFormat="1" applyFont="1" applyFill="1" applyBorder="1" applyAlignment="1"/>
    <xf numFmtId="0" fontId="25" fillId="0" borderId="29" xfId="9" applyFont="1" applyBorder="1" applyAlignment="1"/>
    <xf numFmtId="0" fontId="25" fillId="0" borderId="48" xfId="9" applyFont="1" applyBorder="1" applyAlignment="1"/>
    <xf numFmtId="0" fontId="25" fillId="0" borderId="0" xfId="9" applyFont="1" applyBorder="1" applyAlignment="1"/>
    <xf numFmtId="0" fontId="25" fillId="0" borderId="33" xfId="9" applyFont="1" applyBorder="1" applyAlignment="1"/>
    <xf numFmtId="0" fontId="25" fillId="0" borderId="34" xfId="9" applyFont="1" applyBorder="1" applyAlignment="1"/>
    <xf numFmtId="164" fontId="25" fillId="0" borderId="28" xfId="9" applyNumberFormat="1" applyFont="1" applyBorder="1" applyAlignment="1"/>
    <xf numFmtId="164" fontId="25" fillId="0" borderId="29" xfId="9" applyNumberFormat="1" applyFont="1" applyBorder="1" applyAlignment="1"/>
    <xf numFmtId="164" fontId="25" fillId="0" borderId="48" xfId="9" applyNumberFormat="1" applyFont="1" applyBorder="1" applyAlignment="1"/>
    <xf numFmtId="164" fontId="25" fillId="0" borderId="31" xfId="9" applyNumberFormat="1" applyFont="1" applyBorder="1" applyAlignment="1"/>
    <xf numFmtId="164" fontId="25" fillId="0" borderId="0" xfId="9" applyNumberFormat="1" applyFont="1" applyBorder="1" applyAlignment="1"/>
    <xf numFmtId="164" fontId="25" fillId="0" borderId="69" xfId="9" applyNumberFormat="1" applyFont="1" applyBorder="1" applyAlignment="1"/>
    <xf numFmtId="164" fontId="25" fillId="0" borderId="33" xfId="9" applyNumberFormat="1" applyFont="1" applyBorder="1" applyAlignment="1"/>
    <xf numFmtId="164" fontId="25" fillId="0" borderId="34" xfId="9" applyNumberFormat="1" applyFont="1" applyBorder="1" applyAlignment="1"/>
    <xf numFmtId="164" fontId="25" fillId="0" borderId="70" xfId="9" applyNumberFormat="1" applyFont="1" applyBorder="1" applyAlignment="1"/>
    <xf numFmtId="0" fontId="65" fillId="0" borderId="0" xfId="10" applyAlignment="1"/>
    <xf numFmtId="0" fontId="66" fillId="17" borderId="0" xfId="9" applyFont="1" applyFill="1" applyAlignment="1"/>
    <xf numFmtId="164" fontId="25" fillId="18" borderId="27" xfId="9" applyNumberFormat="1" applyFont="1" applyFill="1" applyBorder="1" applyAlignment="1"/>
    <xf numFmtId="164" fontId="25" fillId="12" borderId="24" xfId="9" applyNumberFormat="1" applyFont="1" applyFill="1" applyBorder="1" applyAlignment="1"/>
    <xf numFmtId="164" fontId="25" fillId="18" borderId="1" xfId="9" applyNumberFormat="1" applyFont="1" applyFill="1" applyBorder="1" applyAlignment="1"/>
    <xf numFmtId="164" fontId="25" fillId="12" borderId="25" xfId="9" applyNumberFormat="1" applyFont="1" applyFill="1" applyBorder="1" applyAlignment="1"/>
    <xf numFmtId="164" fontId="25" fillId="12" borderId="43" xfId="9" applyNumberFormat="1" applyFont="1" applyFill="1" applyBorder="1" applyAlignment="1"/>
    <xf numFmtId="164" fontId="25" fillId="18" borderId="30" xfId="9" applyNumberFormat="1" applyFont="1" applyFill="1" applyBorder="1" applyAlignment="1"/>
    <xf numFmtId="164" fontId="25" fillId="18" borderId="32" xfId="9" applyNumberFormat="1" applyFont="1" applyFill="1" applyBorder="1" applyAlignment="1"/>
    <xf numFmtId="164" fontId="25" fillId="0" borderId="0" xfId="9" applyNumberFormat="1" applyFont="1" applyAlignment="1"/>
    <xf numFmtId="2" fontId="25" fillId="0" borderId="24" xfId="9" applyNumberFormat="1" applyFont="1" applyBorder="1" applyAlignment="1"/>
    <xf numFmtId="2" fontId="27" fillId="0" borderId="25" xfId="9" applyNumberFormat="1" applyFont="1" applyBorder="1" applyAlignment="1"/>
    <xf numFmtId="2" fontId="25" fillId="0" borderId="25" xfId="9" applyNumberFormat="1" applyFont="1" applyBorder="1" applyAlignment="1"/>
    <xf numFmtId="2" fontId="25" fillId="0" borderId="43" xfId="9" applyNumberFormat="1" applyFont="1" applyBorder="1" applyAlignment="1"/>
    <xf numFmtId="0" fontId="27" fillId="0" borderId="0" xfId="9" applyFont="1" applyAlignment="1"/>
    <xf numFmtId="0" fontId="31" fillId="5" borderId="1" xfId="9" applyFont="1" applyFill="1" applyBorder="1" applyAlignment="1">
      <alignment horizontal="center" wrapText="1"/>
    </xf>
    <xf numFmtId="0" fontId="39" fillId="0" borderId="21" xfId="9" applyFont="1" applyBorder="1" applyAlignment="1">
      <alignment horizontal="center"/>
    </xf>
    <xf numFmtId="0" fontId="25" fillId="0" borderId="22" xfId="9" applyFont="1" applyBorder="1" applyAlignment="1"/>
    <xf numFmtId="0" fontId="27" fillId="0" borderId="22" xfId="9" applyFont="1" applyBorder="1" applyAlignment="1"/>
    <xf numFmtId="0" fontId="27" fillId="0" borderId="23" xfId="9" applyFont="1" applyBorder="1" applyAlignment="1"/>
    <xf numFmtId="0" fontId="67" fillId="0" borderId="1" xfId="9" applyFont="1" applyBorder="1" applyAlignment="1">
      <alignment horizontal="center"/>
    </xf>
    <xf numFmtId="0" fontId="25" fillId="0" borderId="10" xfId="9" applyFont="1" applyBorder="1" applyAlignment="1"/>
    <xf numFmtId="0" fontId="25" fillId="0" borderId="11" xfId="9" applyFont="1" applyBorder="1" applyAlignment="1"/>
    <xf numFmtId="164" fontId="25" fillId="0" borderId="26" xfId="9" applyNumberFormat="1" applyFont="1" applyBorder="1" applyAlignment="1"/>
    <xf numFmtId="0" fontId="25" fillId="12" borderId="10" xfId="9" applyFont="1" applyFill="1" applyBorder="1" applyAlignment="1"/>
    <xf numFmtId="0" fontId="25" fillId="12" borderId="11" xfId="9" applyFont="1" applyFill="1" applyBorder="1" applyAlignment="1"/>
    <xf numFmtId="3" fontId="25" fillId="12" borderId="11" xfId="7" applyNumberFormat="1" applyFont="1" applyFill="1" applyBorder="1" applyAlignment="1">
      <alignment horizontal="right" vertical="center" wrapText="1"/>
    </xf>
    <xf numFmtId="3" fontId="25" fillId="12" borderId="12" xfId="7" applyNumberFormat="1" applyFont="1" applyFill="1" applyBorder="1" applyAlignment="1">
      <alignment horizontal="right" vertical="center" wrapText="1"/>
    </xf>
    <xf numFmtId="164" fontId="25" fillId="12" borderId="9" xfId="9" applyNumberFormat="1" applyFont="1" applyFill="1" applyBorder="1" applyAlignment="1"/>
    <xf numFmtId="164" fontId="25" fillId="0" borderId="9" xfId="9" applyNumberFormat="1" applyFont="1" applyBorder="1" applyAlignment="1"/>
    <xf numFmtId="0" fontId="25" fillId="0" borderId="18" xfId="9" applyFont="1" applyBorder="1" applyAlignment="1"/>
    <xf numFmtId="0" fontId="25" fillId="0" borderId="19" xfId="9" applyFont="1" applyBorder="1" applyAlignment="1"/>
    <xf numFmtId="3" fontId="25" fillId="0" borderId="19" xfId="7" applyNumberFormat="1" applyFont="1" applyBorder="1" applyAlignment="1">
      <alignment horizontal="right" vertical="center" wrapText="1"/>
    </xf>
    <xf numFmtId="3" fontId="25" fillId="0" borderId="20" xfId="7" applyNumberFormat="1" applyFont="1" applyBorder="1" applyAlignment="1">
      <alignment horizontal="right" vertical="center" wrapText="1"/>
    </xf>
    <xf numFmtId="164" fontId="25" fillId="0" borderId="13" xfId="9" applyNumberFormat="1" applyFont="1" applyBorder="1" applyAlignment="1"/>
    <xf numFmtId="164" fontId="25" fillId="0" borderId="1" xfId="9" applyNumberFormat="1" applyFont="1" applyBorder="1" applyAlignment="1"/>
    <xf numFmtId="3" fontId="25" fillId="12" borderId="58" xfId="7" applyNumberFormat="1" applyFont="1" applyFill="1" applyBorder="1" applyAlignment="1">
      <alignment horizontal="right" vertical="center" wrapText="1"/>
    </xf>
    <xf numFmtId="3" fontId="25" fillId="0" borderId="59" xfId="7" applyNumberFormat="1" applyFont="1" applyBorder="1" applyAlignment="1">
      <alignment horizontal="right" vertical="center" wrapText="1"/>
    </xf>
    <xf numFmtId="3" fontId="27" fillId="0" borderId="19" xfId="7" applyNumberFormat="1" applyFont="1" applyBorder="1" applyAlignment="1">
      <alignment horizontal="right" vertical="center" wrapText="1"/>
    </xf>
    <xf numFmtId="3" fontId="27" fillId="0" borderId="59" xfId="7" applyNumberFormat="1" applyFont="1" applyBorder="1" applyAlignment="1">
      <alignment horizontal="right" vertical="center" wrapText="1"/>
    </xf>
    <xf numFmtId="0" fontId="25" fillId="12" borderId="0" xfId="9" applyFont="1" applyFill="1" applyAlignment="1"/>
    <xf numFmtId="2" fontId="25" fillId="0" borderId="0" xfId="9" applyNumberFormat="1" applyFont="1" applyAlignment="1">
      <alignment wrapText="1"/>
    </xf>
    <xf numFmtId="164" fontId="25" fillId="12" borderId="26" xfId="9" applyNumberFormat="1" applyFont="1" applyFill="1" applyBorder="1" applyAlignment="1"/>
    <xf numFmtId="164" fontId="25" fillId="0" borderId="26" xfId="9" applyNumberFormat="1" applyFont="1" applyFill="1" applyBorder="1" applyAlignment="1"/>
    <xf numFmtId="0" fontId="66" fillId="0" borderId="0" xfId="9" applyFont="1" applyAlignment="1"/>
    <xf numFmtId="0" fontId="33" fillId="0" borderId="0" xfId="9" applyFont="1" applyAlignment="1"/>
    <xf numFmtId="164" fontId="33" fillId="0" borderId="26" xfId="9" applyNumberFormat="1" applyFont="1" applyBorder="1" applyAlignment="1"/>
    <xf numFmtId="164" fontId="25" fillId="18" borderId="26" xfId="9" applyNumberFormat="1" applyFont="1" applyFill="1" applyBorder="1" applyAlignment="1"/>
    <xf numFmtId="0" fontId="68" fillId="0" borderId="0" xfId="9" applyFont="1"/>
    <xf numFmtId="0" fontId="62" fillId="15" borderId="0" xfId="9" applyFont="1" applyFill="1" applyAlignment="1">
      <alignment wrapText="1"/>
    </xf>
    <xf numFmtId="0" fontId="5" fillId="0" borderId="11" xfId="2" applyFont="1" applyFill="1" applyBorder="1" applyAlignment="1" applyProtection="1">
      <alignment horizontal="center"/>
    </xf>
    <xf numFmtId="9" fontId="2" fillId="0" borderId="0" xfId="1" applyFont="1" applyFill="1" applyProtection="1"/>
    <xf numFmtId="0" fontId="2" fillId="0" borderId="72" xfId="2" applyFill="1" applyBorder="1" applyProtection="1"/>
    <xf numFmtId="0" fontId="5" fillId="0" borderId="58" xfId="2" applyFont="1" applyFill="1" applyBorder="1" applyAlignment="1" applyProtection="1">
      <alignment horizontal="center"/>
    </xf>
    <xf numFmtId="3" fontId="20" fillId="0" borderId="58" xfId="2" applyNumberFormat="1" applyFont="1" applyFill="1" applyBorder="1" applyProtection="1"/>
    <xf numFmtId="3" fontId="21" fillId="0" borderId="58" xfId="2" applyNumberFormat="1" applyFont="1" applyFill="1" applyBorder="1" applyProtection="1"/>
    <xf numFmtId="3" fontId="23" fillId="10" borderId="58" xfId="2" applyNumberFormat="1" applyFont="1" applyFill="1" applyBorder="1" applyProtection="1"/>
    <xf numFmtId="3" fontId="21" fillId="0" borderId="59" xfId="2" applyNumberFormat="1" applyFont="1" applyFill="1" applyBorder="1" applyProtection="1"/>
    <xf numFmtId="9" fontId="2" fillId="3" borderId="9" xfId="1" applyFont="1" applyFill="1" applyBorder="1" applyProtection="1"/>
    <xf numFmtId="9" fontId="2" fillId="3" borderId="17" xfId="1" applyFont="1" applyFill="1" applyBorder="1" applyProtection="1"/>
    <xf numFmtId="0" fontId="21" fillId="3" borderId="26" xfId="2" applyFont="1" applyFill="1" applyBorder="1" applyProtection="1"/>
    <xf numFmtId="0" fontId="20" fillId="3" borderId="9" xfId="2" applyFont="1" applyFill="1" applyBorder="1" applyProtection="1"/>
    <xf numFmtId="9" fontId="20" fillId="3" borderId="9" xfId="1" applyFont="1" applyFill="1" applyBorder="1" applyProtection="1"/>
    <xf numFmtId="0" fontId="29" fillId="3" borderId="24" xfId="2" applyFont="1" applyFill="1" applyBorder="1" applyAlignment="1" applyProtection="1">
      <alignment vertical="center" wrapText="1"/>
    </xf>
    <xf numFmtId="0" fontId="29" fillId="15" borderId="24" xfId="2" applyFont="1" applyFill="1" applyBorder="1" applyAlignment="1" applyProtection="1">
      <alignment vertical="center" wrapText="1"/>
    </xf>
    <xf numFmtId="0" fontId="29" fillId="15" borderId="1" xfId="2" applyFont="1" applyFill="1" applyBorder="1" applyAlignment="1" applyProtection="1">
      <alignment vertical="center" wrapText="1"/>
    </xf>
    <xf numFmtId="3" fontId="27" fillId="0" borderId="27" xfId="2" applyNumberFormat="1" applyFont="1" applyFill="1" applyBorder="1" applyProtection="1"/>
    <xf numFmtId="3" fontId="25" fillId="0" borderId="30" xfId="2" applyNumberFormat="1" applyFont="1" applyFill="1" applyBorder="1" applyProtection="1"/>
    <xf numFmtId="3" fontId="31" fillId="0" borderId="27" xfId="2" applyNumberFormat="1" applyFont="1" applyFill="1" applyBorder="1" applyProtection="1"/>
    <xf numFmtId="3" fontId="33" fillId="0" borderId="32" xfId="2" applyNumberFormat="1" applyFont="1" applyFill="1" applyBorder="1" applyProtection="1"/>
    <xf numFmtId="3" fontId="25" fillId="2" borderId="30" xfId="2" applyNumberFormat="1" applyFont="1" applyFill="1" applyBorder="1" applyAlignment="1" applyProtection="1">
      <alignment horizontal="right"/>
    </xf>
    <xf numFmtId="3" fontId="27" fillId="0" borderId="30" xfId="2" applyNumberFormat="1" applyFont="1" applyFill="1" applyBorder="1" applyProtection="1"/>
    <xf numFmtId="3" fontId="27" fillId="0" borderId="32" xfId="2" applyNumberFormat="1" applyFont="1" applyFill="1" applyBorder="1" applyProtection="1"/>
    <xf numFmtId="0" fontId="25" fillId="6" borderId="9" xfId="2" applyFont="1" applyFill="1" applyBorder="1" applyAlignment="1" applyProtection="1">
      <alignment vertical="center" wrapText="1"/>
    </xf>
    <xf numFmtId="166" fontId="25" fillId="0" borderId="0" xfId="2" applyNumberFormat="1" applyFont="1" applyFill="1" applyProtection="1"/>
    <xf numFmtId="0" fontId="52" fillId="0" borderId="0" xfId="0" applyNumberFormat="1" applyFont="1" applyFill="1" applyAlignment="1" applyProtection="1"/>
    <xf numFmtId="0" fontId="69" fillId="0" borderId="0" xfId="0" applyNumberFormat="1" applyFont="1" applyFill="1" applyAlignment="1" applyProtection="1"/>
    <xf numFmtId="0" fontId="69" fillId="0" borderId="0" xfId="0" applyFont="1"/>
    <xf numFmtId="168" fontId="69" fillId="0" borderId="11" xfId="0" applyNumberFormat="1" applyFont="1" applyFill="1" applyBorder="1" applyAlignment="1" applyProtection="1"/>
    <xf numFmtId="0" fontId="52" fillId="0" borderId="58" xfId="0" applyNumberFormat="1" applyFont="1" applyFill="1" applyBorder="1" applyAlignment="1" applyProtection="1"/>
    <xf numFmtId="168" fontId="69" fillId="0" borderId="9" xfId="0" applyNumberFormat="1" applyFont="1" applyFill="1" applyBorder="1" applyAlignment="1" applyProtection="1"/>
    <xf numFmtId="168" fontId="69" fillId="0" borderId="17" xfId="0" applyNumberFormat="1" applyFont="1" applyFill="1" applyBorder="1" applyAlignment="1" applyProtection="1"/>
    <xf numFmtId="0" fontId="52" fillId="0" borderId="10" xfId="0" applyNumberFormat="1" applyFont="1" applyFill="1" applyBorder="1" applyAlignment="1" applyProtection="1"/>
    <xf numFmtId="168" fontId="69" fillId="0" borderId="10" xfId="0" applyNumberFormat="1" applyFont="1" applyFill="1" applyBorder="1" applyAlignment="1" applyProtection="1"/>
    <xf numFmtId="168" fontId="69" fillId="0" borderId="12" xfId="0" applyNumberFormat="1" applyFont="1" applyFill="1" applyBorder="1" applyAlignment="1" applyProtection="1"/>
    <xf numFmtId="168" fontId="69" fillId="0" borderId="18" xfId="0" applyNumberFormat="1" applyFont="1" applyFill="1" applyBorder="1" applyAlignment="1" applyProtection="1"/>
    <xf numFmtId="168" fontId="69" fillId="0" borderId="20" xfId="0" applyNumberFormat="1" applyFont="1" applyFill="1" applyBorder="1" applyAlignment="1" applyProtection="1"/>
    <xf numFmtId="0" fontId="69" fillId="0" borderId="58" xfId="0" applyNumberFormat="1" applyFont="1" applyFill="1" applyBorder="1" applyAlignment="1" applyProtection="1">
      <alignment horizontal="center" vertical="center" wrapText="1"/>
    </xf>
    <xf numFmtId="0" fontId="52" fillId="0" borderId="26" xfId="0" applyNumberFormat="1" applyFont="1" applyFill="1" applyBorder="1" applyAlignment="1" applyProtection="1">
      <alignment horizontal="center" vertical="center" wrapText="1"/>
    </xf>
    <xf numFmtId="0" fontId="52" fillId="0" borderId="21" xfId="0" applyNumberFormat="1" applyFont="1" applyFill="1" applyBorder="1" applyAlignment="1" applyProtection="1">
      <alignment horizontal="center" vertical="center" wrapText="1"/>
    </xf>
    <xf numFmtId="0" fontId="52" fillId="0" borderId="23" xfId="0" applyNumberFormat="1" applyFont="1" applyFill="1" applyBorder="1" applyAlignment="1" applyProtection="1">
      <alignment horizontal="center" vertical="center" wrapText="1"/>
    </xf>
    <xf numFmtId="0" fontId="69" fillId="0" borderId="0" xfId="0" applyFont="1" applyAlignment="1">
      <alignment horizontal="center" vertical="center" wrapText="1"/>
    </xf>
    <xf numFmtId="0" fontId="52" fillId="0" borderId="61" xfId="0" applyNumberFormat="1" applyFont="1" applyFill="1" applyBorder="1" applyAlignment="1" applyProtection="1">
      <alignment horizontal="center" vertical="center" wrapText="1"/>
    </xf>
    <xf numFmtId="168" fontId="69" fillId="0" borderId="41" xfId="0" applyNumberFormat="1" applyFont="1" applyFill="1" applyBorder="1" applyAlignment="1" applyProtection="1"/>
    <xf numFmtId="168" fontId="69" fillId="0" borderId="42" xfId="0" applyNumberFormat="1" applyFont="1" applyFill="1" applyBorder="1" applyAlignment="1" applyProtection="1"/>
    <xf numFmtId="10" fontId="69" fillId="0" borderId="9" xfId="1" applyNumberFormat="1" applyFont="1" applyBorder="1"/>
    <xf numFmtId="10" fontId="69" fillId="0" borderId="17" xfId="1" applyNumberFormat="1" applyFont="1" applyBorder="1"/>
    <xf numFmtId="0" fontId="70" fillId="0" borderId="26" xfId="0" applyFont="1" applyBorder="1" applyAlignment="1">
      <alignment horizontal="center" vertical="center" wrapText="1"/>
    </xf>
    <xf numFmtId="0" fontId="71" fillId="0" borderId="26" xfId="0" applyFont="1" applyBorder="1" applyAlignment="1">
      <alignment horizontal="center" vertical="center" wrapText="1"/>
    </xf>
    <xf numFmtId="0" fontId="52" fillId="0" borderId="18" xfId="0" applyNumberFormat="1" applyFont="1" applyFill="1" applyBorder="1" applyAlignment="1" applyProtection="1"/>
    <xf numFmtId="168" fontId="69" fillId="0" borderId="19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9" xfId="0" applyNumberFormat="1" applyFont="1" applyFill="1" applyBorder="1" applyAlignment="1" applyProtection="1"/>
    <xf numFmtId="0" fontId="52" fillId="0" borderId="6" xfId="0" applyNumberFormat="1" applyFont="1" applyFill="1" applyBorder="1" applyAlignment="1" applyProtection="1"/>
    <xf numFmtId="168" fontId="69" fillId="0" borderId="7" xfId="0" applyNumberFormat="1" applyFont="1" applyFill="1" applyBorder="1" applyAlignment="1" applyProtection="1"/>
    <xf numFmtId="0" fontId="9" fillId="0" borderId="7" xfId="0" applyNumberFormat="1" applyFont="1" applyFill="1" applyBorder="1" applyAlignment="1" applyProtection="1"/>
    <xf numFmtId="0" fontId="70" fillId="0" borderId="2" xfId="0" applyNumberFormat="1" applyFont="1" applyFill="1" applyBorder="1" applyAlignment="1" applyProtection="1">
      <alignment horizontal="center" vertical="center" wrapText="1"/>
    </xf>
    <xf numFmtId="0" fontId="52" fillId="0" borderId="3" xfId="0" applyNumberFormat="1" applyFont="1" applyFill="1" applyBorder="1" applyAlignment="1" applyProtection="1">
      <alignment horizontal="center" vertical="center" wrapText="1"/>
    </xf>
    <xf numFmtId="0" fontId="70" fillId="0" borderId="3" xfId="0" applyNumberFormat="1" applyFont="1" applyFill="1" applyBorder="1" applyAlignment="1" applyProtection="1">
      <alignment horizontal="center" vertical="center" wrapText="1"/>
    </xf>
    <xf numFmtId="0" fontId="70" fillId="0" borderId="55" xfId="0" applyNumberFormat="1" applyFont="1" applyFill="1" applyBorder="1" applyAlignment="1" applyProtection="1">
      <alignment horizontal="center" vertical="center" wrapText="1"/>
    </xf>
    <xf numFmtId="0" fontId="9" fillId="0" borderId="57" xfId="0" applyNumberFormat="1" applyFont="1" applyFill="1" applyBorder="1" applyAlignment="1" applyProtection="1"/>
    <xf numFmtId="0" fontId="9" fillId="0" borderId="58" xfId="0" applyNumberFormat="1" applyFont="1" applyFill="1" applyBorder="1" applyAlignment="1" applyProtection="1"/>
    <xf numFmtId="0" fontId="9" fillId="0" borderId="59" xfId="0" applyNumberFormat="1" applyFont="1" applyFill="1" applyBorder="1" applyAlignment="1" applyProtection="1"/>
    <xf numFmtId="0" fontId="52" fillId="0" borderId="1" xfId="0" applyNumberFormat="1" applyFont="1" applyFill="1" applyBorder="1" applyAlignment="1" applyProtection="1">
      <alignment horizontal="center" vertical="center" wrapText="1"/>
    </xf>
    <xf numFmtId="168" fontId="69" fillId="0" borderId="5" xfId="0" applyNumberFormat="1" applyFont="1" applyFill="1" applyBorder="1" applyAlignment="1" applyProtection="1"/>
    <xf numFmtId="9" fontId="69" fillId="0" borderId="7" xfId="1" applyFont="1" applyFill="1" applyBorder="1" applyAlignment="1" applyProtection="1"/>
    <xf numFmtId="0" fontId="52" fillId="0" borderId="40" xfId="0" applyNumberFormat="1" applyFont="1" applyFill="1" applyBorder="1" applyAlignment="1" applyProtection="1"/>
    <xf numFmtId="0" fontId="52" fillId="0" borderId="41" xfId="0" applyNumberFormat="1" applyFont="1" applyFill="1" applyBorder="1" applyAlignment="1" applyProtection="1"/>
    <xf numFmtId="0" fontId="52" fillId="0" borderId="42" xfId="0" applyNumberFormat="1" applyFont="1" applyFill="1" applyBorder="1" applyAlignment="1" applyProtection="1"/>
    <xf numFmtId="9" fontId="69" fillId="0" borderId="21" xfId="1" applyFont="1" applyFill="1" applyBorder="1" applyAlignment="1" applyProtection="1"/>
    <xf numFmtId="9" fontId="69" fillId="0" borderId="22" xfId="1" applyFont="1" applyFill="1" applyBorder="1" applyAlignment="1" applyProtection="1"/>
    <xf numFmtId="9" fontId="69" fillId="0" borderId="23" xfId="1" applyFont="1" applyFill="1" applyBorder="1" applyAlignment="1" applyProtection="1"/>
    <xf numFmtId="9" fontId="69" fillId="0" borderId="6" xfId="1" applyFont="1" applyFill="1" applyBorder="1" applyAlignment="1" applyProtection="1"/>
    <xf numFmtId="9" fontId="69" fillId="0" borderId="8" xfId="1" applyFont="1" applyFill="1" applyBorder="1" applyAlignment="1" applyProtection="1"/>
    <xf numFmtId="9" fontId="69" fillId="0" borderId="75" xfId="1" applyFont="1" applyFill="1" applyBorder="1" applyAlignment="1" applyProtection="1"/>
    <xf numFmtId="9" fontId="69" fillId="0" borderId="76" xfId="1" applyFont="1" applyFill="1" applyBorder="1" applyAlignment="1" applyProtection="1"/>
    <xf numFmtId="9" fontId="69" fillId="0" borderId="77" xfId="1" applyFont="1" applyFill="1" applyBorder="1" applyAlignment="1" applyProtection="1"/>
    <xf numFmtId="166" fontId="69" fillId="0" borderId="11" xfId="1" applyNumberFormat="1" applyFont="1" applyFill="1" applyBorder="1" applyAlignment="1" applyProtection="1"/>
    <xf numFmtId="1" fontId="0" fillId="0" borderId="0" xfId="0" applyNumberFormat="1"/>
    <xf numFmtId="9" fontId="69" fillId="0" borderId="7" xfId="1" applyNumberFormat="1" applyFont="1" applyFill="1" applyBorder="1" applyAlignment="1" applyProtection="1"/>
    <xf numFmtId="9" fontId="69" fillId="0" borderId="11" xfId="1" applyNumberFormat="1" applyFont="1" applyFill="1" applyBorder="1" applyAlignment="1" applyProtection="1"/>
    <xf numFmtId="0" fontId="41" fillId="12" borderId="0" xfId="6" applyNumberFormat="1" applyFont="1" applyFill="1" applyAlignment="1" applyProtection="1">
      <alignment horizontal="center"/>
    </xf>
    <xf numFmtId="0" fontId="41" fillId="5" borderId="0" xfId="6" applyNumberFormat="1" applyFont="1" applyFill="1" applyAlignment="1" applyProtection="1">
      <alignment horizontal="center"/>
    </xf>
    <xf numFmtId="0" fontId="41" fillId="6" borderId="0" xfId="6" applyNumberFormat="1" applyFont="1" applyFill="1" applyAlignment="1" applyProtection="1">
      <alignment horizontal="center"/>
    </xf>
    <xf numFmtId="0" fontId="27" fillId="3" borderId="24" xfId="2" applyFont="1" applyFill="1" applyBorder="1" applyAlignment="1" applyProtection="1">
      <alignment horizontal="center"/>
    </xf>
    <xf numFmtId="0" fontId="27" fillId="3" borderId="25" xfId="2" applyFont="1" applyFill="1" applyBorder="1" applyAlignment="1" applyProtection="1">
      <alignment horizontal="center"/>
    </xf>
    <xf numFmtId="0" fontId="27" fillId="0" borderId="0" xfId="2" applyFont="1" applyFill="1" applyAlignment="1" applyProtection="1">
      <alignment horizontal="center" wrapText="1"/>
    </xf>
    <xf numFmtId="0" fontId="24" fillId="13" borderId="0" xfId="7" applyFont="1" applyFill="1" applyAlignment="1">
      <alignment horizontal="center" vertical="top" wrapText="1"/>
    </xf>
    <xf numFmtId="0" fontId="49" fillId="0" borderId="28" xfId="7" applyFont="1" applyBorder="1" applyAlignment="1">
      <alignment horizontal="center" vertical="center"/>
    </xf>
    <xf numFmtId="0" fontId="49" fillId="0" borderId="48" xfId="7" applyFont="1" applyBorder="1" applyAlignment="1">
      <alignment horizontal="center" vertical="center"/>
    </xf>
    <xf numFmtId="0" fontId="49" fillId="0" borderId="29" xfId="7" applyFont="1" applyBorder="1" applyAlignment="1">
      <alignment horizontal="center" vertical="center"/>
    </xf>
    <xf numFmtId="0" fontId="49" fillId="0" borderId="24" xfId="7" applyFont="1" applyBorder="1" applyAlignment="1">
      <alignment horizontal="center" vertical="center"/>
    </xf>
    <xf numFmtId="0" fontId="49" fillId="0" borderId="25" xfId="7" applyFont="1" applyBorder="1" applyAlignment="1">
      <alignment horizontal="center" vertical="center"/>
    </xf>
    <xf numFmtId="0" fontId="49" fillId="0" borderId="43" xfId="7" applyFont="1" applyBorder="1" applyAlignment="1">
      <alignment horizontal="center" vertical="center"/>
    </xf>
    <xf numFmtId="0" fontId="27" fillId="0" borderId="14" xfId="7" applyFont="1" applyBorder="1" applyAlignment="1">
      <alignment horizontal="center" vertical="top" wrapText="1"/>
    </xf>
    <xf numFmtId="0" fontId="27" fillId="0" borderId="15" xfId="7" applyFont="1" applyBorder="1" applyAlignment="1">
      <alignment horizontal="center" vertical="top" wrapText="1"/>
    </xf>
    <xf numFmtId="0" fontId="27" fillId="0" borderId="16" xfId="7" applyFont="1" applyBorder="1" applyAlignment="1">
      <alignment horizontal="center" vertical="top" wrapText="1"/>
    </xf>
    <xf numFmtId="0" fontId="27" fillId="0" borderId="61" xfId="7" applyFont="1" applyBorder="1" applyAlignment="1">
      <alignment horizontal="center" vertical="top" wrapText="1"/>
    </xf>
    <xf numFmtId="0" fontId="27" fillId="0" borderId="41" xfId="7" applyFont="1" applyBorder="1" applyAlignment="1">
      <alignment horizontal="center" vertical="top" wrapText="1"/>
    </xf>
    <xf numFmtId="0" fontId="27" fillId="0" borderId="42" xfId="7" applyFont="1" applyBorder="1" applyAlignment="1">
      <alignment horizontal="center" vertical="top" wrapText="1"/>
    </xf>
    <xf numFmtId="0" fontId="27" fillId="0" borderId="11" xfId="7" applyFont="1" applyBorder="1" applyAlignment="1">
      <alignment horizontal="center" vertical="top" wrapText="1"/>
    </xf>
    <xf numFmtId="0" fontId="27" fillId="0" borderId="58" xfId="7" applyFont="1" applyBorder="1" applyAlignment="1">
      <alignment horizontal="center" vertical="top" wrapText="1"/>
    </xf>
    <xf numFmtId="0" fontId="27" fillId="0" borderId="21" xfId="7" applyFont="1" applyBorder="1" applyAlignment="1">
      <alignment horizontal="center" vertical="top" wrapText="1"/>
    </xf>
    <xf numFmtId="0" fontId="27" fillId="0" borderId="22" xfId="7" applyFont="1" applyBorder="1" applyAlignment="1">
      <alignment horizontal="center" vertical="top" wrapText="1"/>
    </xf>
    <xf numFmtId="0" fontId="27" fillId="0" borderId="23" xfId="7" applyFont="1" applyBorder="1" applyAlignment="1">
      <alignment horizontal="center" vertical="top" wrapText="1"/>
    </xf>
    <xf numFmtId="0" fontId="27" fillId="0" borderId="62" xfId="7" applyFont="1" applyBorder="1" applyAlignment="1">
      <alignment horizontal="center" vertical="top" wrapText="1"/>
    </xf>
    <xf numFmtId="0" fontId="27" fillId="0" borderId="63" xfId="7" applyFont="1" applyBorder="1" applyAlignment="1">
      <alignment horizontal="center" vertical="top" wrapText="1"/>
    </xf>
    <xf numFmtId="0" fontId="27" fillId="0" borderId="64" xfId="7" applyFont="1" applyBorder="1" applyAlignment="1">
      <alignment horizontal="center" vertical="top" wrapText="1"/>
    </xf>
    <xf numFmtId="0" fontId="27" fillId="0" borderId="47" xfId="7" applyFont="1" applyBorder="1" applyAlignment="1">
      <alignment horizontal="center" vertical="top" wrapText="1"/>
    </xf>
    <xf numFmtId="0" fontId="25" fillId="0" borderId="0" xfId="9" applyFont="1" applyAlignment="1">
      <alignment horizontal="center" wrapText="1"/>
    </xf>
  </cellXfs>
  <cellStyles count="11">
    <cellStyle name="Hyperlink" xfId="10" builtinId="8"/>
    <cellStyle name="Normal" xfId="0" builtinId="0"/>
    <cellStyle name="Normal 2" xfId="2" xr:uid="{00000000-0005-0000-0000-000002000000}"/>
    <cellStyle name="Normal 2 2" xfId="4" xr:uid="{00000000-0005-0000-0000-000003000000}"/>
    <cellStyle name="Normal 3" xfId="6" xr:uid="{00000000-0005-0000-0000-000004000000}"/>
    <cellStyle name="Normal 4" xfId="7" xr:uid="{00000000-0005-0000-0000-000005000000}"/>
    <cellStyle name="Normal 5" xfId="9" xr:uid="{00000000-0005-0000-0000-000006000000}"/>
    <cellStyle name="Percent" xfId="1" builtinId="5"/>
    <cellStyle name="Percent 2" xfId="3" xr:uid="{00000000-0005-0000-0000-000008000000}"/>
    <cellStyle name="Percent 2 2" xfId="5" xr:uid="{00000000-0005-0000-0000-000009000000}"/>
    <cellStyle name="Percent 3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r>
              <a:rPr lang="en-US" sz="1400"/>
              <a:t>Energy production, North Macedonia (2017-2020), in 000 toe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596403582711432E-2"/>
          <c:y val="0.12394315869906822"/>
          <c:w val="0.88948075354810419"/>
          <c:h val="0.585155025420666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'Prim_Ener2005-2022'!$A$24</c:f>
              <c:strCache>
                <c:ptCount val="1"/>
                <c:pt idx="0">
                  <c:v>Lignite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'Prim_Ener2005-2022'!$B$23:$Q$23</c:f>
              <c:strCache>
                <c:ptCount val="1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</c:strCache>
            </c:strRef>
          </c:cat>
          <c:val>
            <c:numRef>
              <c:f>'Prim_Ener2005-2022'!$B$24:$Q$24</c:f>
              <c:numCache>
                <c:formatCode>General</c:formatCode>
                <c:ptCount val="16"/>
                <c:pt idx="0">
                  <c:v>1288.423</c:v>
                </c:pt>
                <c:pt idx="1">
                  <c:v>1295.6120000000001</c:v>
                </c:pt>
                <c:pt idx="2">
                  <c:v>1254.115</c:v>
                </c:pt>
                <c:pt idx="3">
                  <c:v>1377.6020000000001</c:v>
                </c:pt>
                <c:pt idx="4">
                  <c:v>1293.211</c:v>
                </c:pt>
                <c:pt idx="5">
                  <c:v>1194.1310000000001</c:v>
                </c:pt>
                <c:pt idx="6">
                  <c:v>1409.953</c:v>
                </c:pt>
                <c:pt idx="7">
                  <c:v>1245.72</c:v>
                </c:pt>
                <c:pt idx="8">
                  <c:v>1052.6790000000001</c:v>
                </c:pt>
                <c:pt idx="9">
                  <c:v>986.01900000000001</c:v>
                </c:pt>
                <c:pt idx="10">
                  <c:v>876.18700000000001</c:v>
                </c:pt>
                <c:pt idx="11" formatCode="0">
                  <c:v>745.17899999999997</c:v>
                </c:pt>
                <c:pt idx="12" formatCode="0">
                  <c:v>848.59807599999999</c:v>
                </c:pt>
                <c:pt idx="13" formatCode="0">
                  <c:v>799.93313799999999</c:v>
                </c:pt>
                <c:pt idx="14" formatCode="0">
                  <c:v>860.20688399999995</c:v>
                </c:pt>
                <c:pt idx="15" formatCode="0">
                  <c:v>684.13149999999996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63-49CF-B7EC-2A2E4F0AB8C7}"/>
            </c:ext>
          </c:extLst>
        </c:ser>
        <c:ser>
          <c:idx val="1"/>
          <c:order val="1"/>
          <c:tx>
            <c:strRef>
              <c:f>'Prim_Ener2005-2022'!$A$25</c:f>
              <c:strCache>
                <c:ptCount val="1"/>
                <c:pt idx="0">
                  <c:v>Geo-Thermal heat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'Prim_Ener2005-2022'!$B$23:$Q$23</c:f>
              <c:strCache>
                <c:ptCount val="1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</c:strCache>
            </c:strRef>
          </c:cat>
          <c:val>
            <c:numRef>
              <c:f>'Prim_Ener2005-2022'!$B$25:$Q$25</c:f>
              <c:numCache>
                <c:formatCode>General</c:formatCode>
                <c:ptCount val="16"/>
                <c:pt idx="0">
                  <c:v>10.047000000000001</c:v>
                </c:pt>
                <c:pt idx="1">
                  <c:v>10.356</c:v>
                </c:pt>
                <c:pt idx="2">
                  <c:v>9.85</c:v>
                </c:pt>
                <c:pt idx="3">
                  <c:v>8.9179999999999993</c:v>
                </c:pt>
                <c:pt idx="4">
                  <c:v>9.7490000000000006</c:v>
                </c:pt>
                <c:pt idx="5">
                  <c:v>11.352</c:v>
                </c:pt>
                <c:pt idx="6">
                  <c:v>11.936999999999999</c:v>
                </c:pt>
                <c:pt idx="7">
                  <c:v>10.288</c:v>
                </c:pt>
                <c:pt idx="8">
                  <c:v>7.9539999999999997</c:v>
                </c:pt>
                <c:pt idx="9">
                  <c:v>6.8410000000000002</c:v>
                </c:pt>
                <c:pt idx="10">
                  <c:v>6.0339999999999998</c:v>
                </c:pt>
                <c:pt idx="11" formatCode="0">
                  <c:v>5.6484379999999996</c:v>
                </c:pt>
                <c:pt idx="12" formatCode="0">
                  <c:v>5.5770600000000004</c:v>
                </c:pt>
                <c:pt idx="13" formatCode="0">
                  <c:v>5.4012279999999997</c:v>
                </c:pt>
                <c:pt idx="14" formatCode="0">
                  <c:v>4.8919680000000003</c:v>
                </c:pt>
                <c:pt idx="15" formatCode="0">
                  <c:v>4.7379619999999996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63-49CF-B7EC-2A2E4F0AB8C7}"/>
            </c:ext>
          </c:extLst>
        </c:ser>
        <c:ser>
          <c:idx val="2"/>
          <c:order val="2"/>
          <c:tx>
            <c:strRef>
              <c:f>'Prim_Ener2005-2022'!$A$26</c:f>
              <c:strCache>
                <c:ptCount val="1"/>
                <c:pt idx="0">
                  <c:v>Fuelwood 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'Prim_Ener2005-2022'!$B$23:$Q$23</c:f>
              <c:strCache>
                <c:ptCount val="1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</c:strCache>
            </c:strRef>
          </c:cat>
          <c:val>
            <c:numRef>
              <c:f>'Prim_Ener2005-2022'!$B$26:$Q$26</c:f>
              <c:numCache>
                <c:formatCode>0.000</c:formatCode>
                <c:ptCount val="16"/>
                <c:pt idx="0" formatCode="General">
                  <c:v>198.87</c:v>
                </c:pt>
                <c:pt idx="1">
                  <c:v>203.244</c:v>
                </c:pt>
                <c:pt idx="2" formatCode="General">
                  <c:v>193</c:v>
                </c:pt>
                <c:pt idx="3" formatCode="General">
                  <c:v>180.28399999999999</c:v>
                </c:pt>
                <c:pt idx="4" formatCode="General">
                  <c:v>189.80799999999999</c:v>
                </c:pt>
                <c:pt idx="5" formatCode="General">
                  <c:v>186.50399999999999</c:v>
                </c:pt>
                <c:pt idx="6" formatCode="General">
                  <c:v>201.67500000000001</c:v>
                </c:pt>
                <c:pt idx="7" formatCode="General">
                  <c:v>209.24</c:v>
                </c:pt>
                <c:pt idx="8" formatCode="General">
                  <c:v>222.75800000000001</c:v>
                </c:pt>
                <c:pt idx="9" formatCode="General">
                  <c:v>219.57</c:v>
                </c:pt>
                <c:pt idx="10" formatCode="General">
                  <c:v>202.04</c:v>
                </c:pt>
                <c:pt idx="11" formatCode="0">
                  <c:v>177.77378100000001</c:v>
                </c:pt>
                <c:pt idx="12" formatCode="0">
                  <c:v>181.60606999999999</c:v>
                </c:pt>
                <c:pt idx="13" formatCode="0">
                  <c:v>153.53376800000001</c:v>
                </c:pt>
                <c:pt idx="14" formatCode="0">
                  <c:v>155.81896900000001</c:v>
                </c:pt>
                <c:pt idx="15" formatCode="0">
                  <c:v>157.605378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63-49CF-B7EC-2A2E4F0AB8C7}"/>
            </c:ext>
          </c:extLst>
        </c:ser>
        <c:ser>
          <c:idx val="3"/>
          <c:order val="3"/>
          <c:tx>
            <c:strRef>
              <c:f>'Prim_Ener2005-2022'!$A$27</c:f>
              <c:strCache>
                <c:ptCount val="1"/>
                <c:pt idx="0">
                  <c:v>Wood of fruit trees and oth. plant residues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'Prim_Ener2005-2022'!$B$23:$Q$23</c:f>
              <c:strCache>
                <c:ptCount val="1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</c:strCache>
            </c:strRef>
          </c:cat>
          <c:val>
            <c:numRef>
              <c:f>'Prim_Ener2005-2022'!$B$27:$Q$27</c:f>
              <c:numCache>
                <c:formatCode>General</c:formatCode>
                <c:ptCount val="16"/>
                <c:pt idx="0">
                  <c:v>2.9249999999999998</c:v>
                </c:pt>
                <c:pt idx="1">
                  <c:v>2.9350000000000001</c:v>
                </c:pt>
                <c:pt idx="2">
                  <c:v>3</c:v>
                </c:pt>
                <c:pt idx="3">
                  <c:v>2.5179999999999998</c:v>
                </c:pt>
                <c:pt idx="4">
                  <c:v>2.6280000000000001</c:v>
                </c:pt>
                <c:pt idx="5">
                  <c:v>2.5190000000000001</c:v>
                </c:pt>
                <c:pt idx="6">
                  <c:v>2.89</c:v>
                </c:pt>
                <c:pt idx="7">
                  <c:v>2.9020000000000001</c:v>
                </c:pt>
                <c:pt idx="8">
                  <c:v>2.4900000000000002</c:v>
                </c:pt>
                <c:pt idx="9">
                  <c:v>2.6190000000000002</c:v>
                </c:pt>
                <c:pt idx="10">
                  <c:v>2.6509999999999998</c:v>
                </c:pt>
                <c:pt idx="11" formatCode="0">
                  <c:v>2.4183810000000001</c:v>
                </c:pt>
                <c:pt idx="12" formatCode="0">
                  <c:v>2.6413760000000002</c:v>
                </c:pt>
                <c:pt idx="13" formatCode="0">
                  <c:v>2.4811879999999999</c:v>
                </c:pt>
                <c:pt idx="14" formatCode="0">
                  <c:v>1.954297</c:v>
                </c:pt>
                <c:pt idx="15" formatCode="0">
                  <c:v>2.0897830000000002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63-49CF-B7EC-2A2E4F0AB8C7}"/>
            </c:ext>
          </c:extLst>
        </c:ser>
        <c:ser>
          <c:idx val="4"/>
          <c:order val="4"/>
          <c:tx>
            <c:strRef>
              <c:f>'Prim_Ener2005-2022'!$A$28</c:f>
              <c:strCache>
                <c:ptCount val="1"/>
                <c:pt idx="0">
                  <c:v>Wood wastes, wood briquettes and pellets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'Prim_Ener2005-2022'!$B$23:$Q$23</c:f>
              <c:strCache>
                <c:ptCount val="1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</c:strCache>
            </c:strRef>
          </c:cat>
          <c:val>
            <c:numRef>
              <c:f>'Prim_Ener2005-2022'!$B$28:$Q$28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2.1880000000000002</c:v>
                </c:pt>
                <c:pt idx="11" formatCode="0">
                  <c:v>2.3245490000000002</c:v>
                </c:pt>
                <c:pt idx="12" formatCode="0">
                  <c:v>2.684177</c:v>
                </c:pt>
                <c:pt idx="13" formatCode="0">
                  <c:v>3.7555239999999999</c:v>
                </c:pt>
                <c:pt idx="14" formatCode="0">
                  <c:v>6.8630800000000001</c:v>
                </c:pt>
                <c:pt idx="15" formatCode="0">
                  <c:v>4.8587879999999997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63-49CF-B7EC-2A2E4F0AB8C7}"/>
            </c:ext>
          </c:extLst>
        </c:ser>
        <c:ser>
          <c:idx val="5"/>
          <c:order val="5"/>
          <c:tx>
            <c:strRef>
              <c:f>'Prim_Ener2005-2022'!$A$29</c:f>
              <c:strCache>
                <c:ptCount val="1"/>
                <c:pt idx="0">
                  <c:v>Hydro energy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'Prim_Ener2005-2022'!$B$23:$Q$23</c:f>
              <c:strCache>
                <c:ptCount val="1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</c:strCache>
            </c:strRef>
          </c:cat>
          <c:val>
            <c:numRef>
              <c:f>'Prim_Ener2005-2022'!$B$29:$Q$29</c:f>
              <c:numCache>
                <c:formatCode>General</c:formatCode>
                <c:ptCount val="16"/>
                <c:pt idx="0">
                  <c:v>128.245</c:v>
                </c:pt>
                <c:pt idx="1">
                  <c:v>141.81200000000001</c:v>
                </c:pt>
                <c:pt idx="2">
                  <c:v>86.83</c:v>
                </c:pt>
                <c:pt idx="3">
                  <c:v>72.221000000000004</c:v>
                </c:pt>
                <c:pt idx="4">
                  <c:v>109.209</c:v>
                </c:pt>
                <c:pt idx="5">
                  <c:v>209.029</c:v>
                </c:pt>
                <c:pt idx="6">
                  <c:v>123.202</c:v>
                </c:pt>
                <c:pt idx="7">
                  <c:v>89.472999999999999</c:v>
                </c:pt>
                <c:pt idx="8">
                  <c:v>136.16999999999999</c:v>
                </c:pt>
                <c:pt idx="9">
                  <c:v>103.733</c:v>
                </c:pt>
                <c:pt idx="10">
                  <c:v>160.34700000000001</c:v>
                </c:pt>
                <c:pt idx="11" formatCode="0">
                  <c:v>163.11085700000001</c:v>
                </c:pt>
                <c:pt idx="12" formatCode="0">
                  <c:v>95.44838</c:v>
                </c:pt>
                <c:pt idx="13" formatCode="0">
                  <c:v>154.00017700000001</c:v>
                </c:pt>
                <c:pt idx="14" formatCode="0">
                  <c:v>100.038635</c:v>
                </c:pt>
                <c:pt idx="15" formatCode="0">
                  <c:v>109.79351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63-49CF-B7EC-2A2E4F0AB8C7}"/>
            </c:ext>
          </c:extLst>
        </c:ser>
        <c:ser>
          <c:idx val="6"/>
          <c:order val="6"/>
          <c:tx>
            <c:strRef>
              <c:f>'Prim_Ener2005-2022'!$A$30</c:f>
              <c:strCache>
                <c:ptCount val="1"/>
                <c:pt idx="0">
                  <c:v>Solar electricity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'Prim_Ener2005-2022'!$B$23:$Q$23</c:f>
              <c:strCache>
                <c:ptCount val="1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</c:strCache>
            </c:strRef>
          </c:cat>
          <c:val>
            <c:numRef>
              <c:f>'Prim_Ener2005-2022'!$B$30:$Q$30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2E-3</c:v>
                </c:pt>
                <c:pt idx="6">
                  <c:v>0.10100000000000001</c:v>
                </c:pt>
                <c:pt idx="7">
                  <c:v>0.24399999999999999</c:v>
                </c:pt>
                <c:pt idx="8">
                  <c:v>0.77800000000000002</c:v>
                </c:pt>
                <c:pt idx="9">
                  <c:v>1.2370000000000001</c:v>
                </c:pt>
                <c:pt idx="10">
                  <c:v>1.9430000000000001</c:v>
                </c:pt>
                <c:pt idx="11" formatCode="0">
                  <c:v>2.0373649999999999</c:v>
                </c:pt>
                <c:pt idx="12" formatCode="0">
                  <c:v>2.0418660000000002</c:v>
                </c:pt>
                <c:pt idx="13" formatCode="0">
                  <c:v>1.9590669999999999</c:v>
                </c:pt>
                <c:pt idx="14" formatCode="0">
                  <c:v>1.9966440000000001</c:v>
                </c:pt>
                <c:pt idx="15" formatCode="0">
                  <c:v>2.023326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63-49CF-B7EC-2A2E4F0AB8C7}"/>
            </c:ext>
          </c:extLst>
        </c:ser>
        <c:ser>
          <c:idx val="7"/>
          <c:order val="7"/>
          <c:tx>
            <c:strRef>
              <c:f>'Prim_Ener2005-2022'!$A$31</c:f>
              <c:strCache>
                <c:ptCount val="1"/>
                <c:pt idx="0">
                  <c:v>Wind electricity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'Prim_Ener2005-2022'!$B$23:$Q$23</c:f>
              <c:strCache>
                <c:ptCount val="1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</c:strCache>
            </c:strRef>
          </c:cat>
          <c:val>
            <c:numRef>
              <c:f>'Prim_Ener2005-2022'!$B$31:$Q$31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6.0720000000000001</c:v>
                </c:pt>
                <c:pt idx="10">
                  <c:v>10.382</c:v>
                </c:pt>
                <c:pt idx="11" formatCode="0">
                  <c:v>9.411994</c:v>
                </c:pt>
                <c:pt idx="12" formatCode="0">
                  <c:v>9.4977689999999999</c:v>
                </c:pt>
                <c:pt idx="13" formatCode="0">
                  <c:v>8.3679640000000006</c:v>
                </c:pt>
                <c:pt idx="14" formatCode="0">
                  <c:v>8.7521679999999993</c:v>
                </c:pt>
                <c:pt idx="15" formatCode="0">
                  <c:v>10.048266999999999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63-49CF-B7EC-2A2E4F0AB8C7}"/>
            </c:ext>
          </c:extLst>
        </c:ser>
        <c:ser>
          <c:idx val="8"/>
          <c:order val="8"/>
          <c:tx>
            <c:strRef>
              <c:f>'Prim_Ener2005-2022'!$A$32</c:f>
              <c:strCache>
                <c:ptCount val="1"/>
                <c:pt idx="0">
                  <c:v>Biogas 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'Prim_Ener2005-2022'!$B$23:$Q$23</c:f>
              <c:strCache>
                <c:ptCount val="1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</c:strCache>
            </c:strRef>
          </c:cat>
          <c:val>
            <c:numRef>
              <c:f>'Prim_Ener2005-2022'!$B$32:$Q$32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1.79</c:v>
                </c:pt>
                <c:pt idx="11" formatCode="0">
                  <c:v>3.1906430000000001</c:v>
                </c:pt>
                <c:pt idx="12" formatCode="0">
                  <c:v>4.5647229999999999</c:v>
                </c:pt>
                <c:pt idx="13" formatCode="0">
                  <c:v>4.7859429999999996</c:v>
                </c:pt>
                <c:pt idx="14" formatCode="0">
                  <c:v>4.8791500000000001</c:v>
                </c:pt>
                <c:pt idx="15" formatCode="0">
                  <c:v>5.0734890000000004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63-49CF-B7EC-2A2E4F0AB8C7}"/>
            </c:ext>
          </c:extLst>
        </c:ser>
        <c:ser>
          <c:idx val="9"/>
          <c:order val="9"/>
          <c:tx>
            <c:strRef>
              <c:f>'Prim_Ener2005-2022'!$A$33</c:f>
              <c:strCache>
                <c:ptCount val="1"/>
                <c:pt idx="0">
                  <c:v>Biodiesel 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'Prim_Ener2005-2022'!$B$23:$Q$23</c:f>
              <c:strCache>
                <c:ptCount val="1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</c:strCache>
            </c:strRef>
          </c:cat>
          <c:val>
            <c:numRef>
              <c:f>'Prim_Ener2005-2022'!$B$33:$Q$33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2.9689999999999999</c:v>
                </c:pt>
                <c:pt idx="3">
                  <c:v>1.0589999999999999</c:v>
                </c:pt>
                <c:pt idx="4">
                  <c:v>0.50800000000000001</c:v>
                </c:pt>
                <c:pt idx="5">
                  <c:v>1.766</c:v>
                </c:pt>
                <c:pt idx="6">
                  <c:v>3.988</c:v>
                </c:pt>
                <c:pt idx="7">
                  <c:v>0.78100000000000003</c:v>
                </c:pt>
                <c:pt idx="8">
                  <c:v>0</c:v>
                </c:pt>
                <c:pt idx="9">
                  <c:v>3.073</c:v>
                </c:pt>
                <c:pt idx="10">
                  <c:v>1.91</c:v>
                </c:pt>
                <c:pt idx="11" formatCode="0">
                  <c:v>0</c:v>
                </c:pt>
                <c:pt idx="12" formatCode="0">
                  <c:v>0</c:v>
                </c:pt>
                <c:pt idx="13" formatCode="0">
                  <c:v>0</c:v>
                </c:pt>
                <c:pt idx="14" formatCode="0">
                  <c:v>0</c:v>
                </c:pt>
                <c:pt idx="15" formatCode="0">
                  <c:v>1.1919219999999999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63-49CF-B7EC-2A2E4F0AB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78309120"/>
        <c:axId val="578309512"/>
      </c:barChart>
      <c:lineChart>
        <c:grouping val="standard"/>
        <c:varyColors val="0"/>
        <c:ser>
          <c:idx val="10"/>
          <c:order val="10"/>
          <c:tx>
            <c:strRef>
              <c:f>'Prim_Ener2005-2022'!$A$36</c:f>
              <c:strCache>
                <c:ptCount val="1"/>
                <c:pt idx="0">
                  <c:v>Lignite/Total (%) (rh)</c:v>
                </c:pt>
              </c:strCache>
            </c:strRef>
          </c:tx>
          <c:spPr>
            <a:ln w="15875" cap="rnd">
              <a:solidFill>
                <a:schemeClr val="tx1">
                  <a:lumMod val="95000"/>
                  <a:lumOff val="5000"/>
                </a:schemeClr>
              </a:solidFill>
              <a:prstDash val="dash"/>
              <a:round/>
            </a:ln>
            <a:effectLst/>
          </c:spPr>
          <c:marker>
            <c:symbol val="square"/>
            <c:size val="7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dLbls>
            <c:dLbl>
              <c:idx val="10"/>
              <c:layout>
                <c:manualLayout>
                  <c:x val="-2.9651358281868254E-2"/>
                  <c:y val="-5.30414018270220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95F-4C96-B105-886233E814A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'Prim_Ener2005-2022'!$B$36:$Q$36</c:f>
              <c:numCache>
                <c:formatCode>0%</c:formatCode>
                <c:ptCount val="16"/>
                <c:pt idx="0">
                  <c:v>0.79116677207999941</c:v>
                </c:pt>
                <c:pt idx="1">
                  <c:v>0.78333985304351572</c:v>
                </c:pt>
                <c:pt idx="2">
                  <c:v>0.80922966335519475</c:v>
                </c:pt>
                <c:pt idx="3">
                  <c:v>0.83867059701619751</c:v>
                </c:pt>
                <c:pt idx="4">
                  <c:v>0.80568221676604701</c:v>
                </c:pt>
                <c:pt idx="5">
                  <c:v>0.74386642272518022</c:v>
                </c:pt>
                <c:pt idx="6">
                  <c:v>0.80396648089290002</c:v>
                </c:pt>
                <c:pt idx="7">
                  <c:v>0.79923112851650924</c:v>
                </c:pt>
                <c:pt idx="8">
                  <c:v>0.73984927211913731</c:v>
                </c:pt>
                <c:pt idx="9">
                  <c:v>0.74183396480795449</c:v>
                </c:pt>
                <c:pt idx="10">
                  <c:v>0.69237960223537132</c:v>
                </c:pt>
                <c:pt idx="11">
                  <c:v>0.67067081989805855</c:v>
                </c:pt>
                <c:pt idx="12">
                  <c:v>0.73620880946075262</c:v>
                </c:pt>
                <c:pt idx="13">
                  <c:v>0.70527283125097495</c:v>
                </c:pt>
                <c:pt idx="14">
                  <c:v>0.75100884925712885</c:v>
                </c:pt>
                <c:pt idx="15">
                  <c:v>0.69698819654763233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B63-49CF-B7EC-2A2E4F0AB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225304"/>
        <c:axId val="631229224"/>
      </c:lineChart>
      <c:catAx>
        <c:axId val="578309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578309512"/>
        <c:crosses val="autoZero"/>
        <c:auto val="1"/>
        <c:lblAlgn val="ctr"/>
        <c:lblOffset val="100"/>
        <c:noMultiLvlLbl val="0"/>
      </c:catAx>
      <c:valAx>
        <c:axId val="578309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578309120"/>
        <c:crosses val="autoZero"/>
        <c:crossBetween val="between"/>
      </c:valAx>
      <c:valAx>
        <c:axId val="631229224"/>
        <c:scaling>
          <c:orientation val="minMax"/>
          <c:min val="0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631225304"/>
        <c:crosses val="max"/>
        <c:crossBetween val="between"/>
      </c:valAx>
      <c:catAx>
        <c:axId val="631225304"/>
        <c:scaling>
          <c:orientation val="minMax"/>
        </c:scaling>
        <c:delete val="1"/>
        <c:axPos val="b"/>
        <c:majorTickMark val="out"/>
        <c:minorTickMark val="none"/>
        <c:tickLblPos val="nextTo"/>
        <c:crossAx val="6312292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0.11898277452917234"/>
          <c:y val="0.79702196630655997"/>
          <c:w val="0.80037847353911806"/>
          <c:h val="0.159894779392591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orbel" panose="020B05030202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601366985624939"/>
          <c:y val="0.29247410934098356"/>
          <c:w val="0.52456730281765807"/>
          <c:h val="0.56421493824899793"/>
        </c:manualLayout>
      </c:layout>
      <c:pieChart>
        <c:varyColors val="1"/>
        <c:ser>
          <c:idx val="0"/>
          <c:order val="0"/>
          <c:tx>
            <c:strRef>
              <c:f>'BDP components RNM_2019Short'!$N$6</c:f>
              <c:strCache>
                <c:ptCount val="1"/>
                <c:pt idx="0">
                  <c:v>Structure (GDP VA) %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A36-4428-80CF-254C0ABA99E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A36-4428-80CF-254C0ABA99E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A36-4428-80CF-254C0ABA99E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A36-4428-80CF-254C0ABA99E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A36-4428-80CF-254C0ABA99E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A36-4428-80CF-254C0ABA99EA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A36-4428-80CF-254C0ABA99EA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A36-4428-80CF-254C0ABA99EA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5A36-4428-80CF-254C0ABA99EA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5A36-4428-80CF-254C0ABA99EA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5A36-4428-80CF-254C0ABA99EA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5A36-4428-80CF-254C0ABA99EA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5A36-4428-80CF-254C0ABA99EA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5A36-4428-80CF-254C0ABA99EA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5A36-4428-80CF-254C0ABA99EA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5A36-4428-80CF-254C0ABA99EA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5A36-4428-80CF-254C0ABA99EA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5A36-4428-80CF-254C0ABA99EA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5A36-4428-80CF-254C0ABA99EA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5A36-4428-80CF-254C0ABA99EA}"/>
              </c:ext>
            </c:extLst>
          </c:dPt>
          <c:dLbls>
            <c:dLbl>
              <c:idx val="0"/>
              <c:layout>
                <c:manualLayout>
                  <c:x val="0.1453683014602063"/>
                  <c:y val="0.186316710411198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Corbel" panose="020B0503020204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569356398409798"/>
                      <c:h val="0.1810335917312661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5A36-4428-80CF-254C0ABA99EA}"/>
                </c:ext>
              </c:extLst>
            </c:dLbl>
            <c:dLbl>
              <c:idx val="1"/>
              <c:layout>
                <c:manualLayout>
                  <c:x val="3.0232809773652121E-2"/>
                  <c:y val="0.1528110439683411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A36-4428-80CF-254C0ABA99EA}"/>
                </c:ext>
              </c:extLst>
            </c:dLbl>
            <c:dLbl>
              <c:idx val="2"/>
              <c:layout>
                <c:manualLayout>
                  <c:x val="-2.5945941037867027E-3"/>
                  <c:y val="2.197806669515147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A36-4428-80CF-254C0ABA99EA}"/>
                </c:ext>
              </c:extLst>
            </c:dLbl>
            <c:dLbl>
              <c:idx val="3"/>
              <c:layout>
                <c:manualLayout>
                  <c:x val="5.9553747217375379E-2"/>
                  <c:y val="-3.204114020631132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A36-4428-80CF-254C0ABA99EA}"/>
                </c:ext>
              </c:extLst>
            </c:dLbl>
            <c:dLbl>
              <c:idx val="4"/>
              <c:layout>
                <c:manualLayout>
                  <c:x val="0.11803142644412731"/>
                  <c:y val="1.338053673523367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A36-4428-80CF-254C0ABA99EA}"/>
                </c:ext>
              </c:extLst>
            </c:dLbl>
            <c:dLbl>
              <c:idx val="6"/>
              <c:layout>
                <c:manualLayout>
                  <c:x val="-3.3324719997215486E-2"/>
                  <c:y val="8.893100571730859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A36-4428-80CF-254C0ABA99EA}"/>
                </c:ext>
              </c:extLst>
            </c:dLbl>
            <c:dLbl>
              <c:idx val="7"/>
              <c:layout>
                <c:manualLayout>
                  <c:x val="8.1465071723993907E-3"/>
                  <c:y val="0.10263504852591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A36-4428-80CF-254C0ABA99EA}"/>
                </c:ext>
              </c:extLst>
            </c:dLbl>
            <c:dLbl>
              <c:idx val="8"/>
              <c:layout>
                <c:manualLayout>
                  <c:x val="9.321130392541125E-3"/>
                  <c:y val="0.1251718244521760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A36-4428-80CF-254C0ABA99EA}"/>
                </c:ext>
              </c:extLst>
            </c:dLbl>
            <c:dLbl>
              <c:idx val="9"/>
              <c:layout>
                <c:manualLayout>
                  <c:x val="-4.6215025189279063E-3"/>
                  <c:y val="0.1480160328796109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A36-4428-80CF-254C0ABA99EA}"/>
                </c:ext>
              </c:extLst>
            </c:dLbl>
            <c:dLbl>
              <c:idx val="10"/>
              <c:layout>
                <c:manualLayout>
                  <c:x val="-1.5460496945355381E-3"/>
                  <c:y val="0.1754633868440863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A36-4428-80CF-254C0ABA99EA}"/>
                </c:ext>
              </c:extLst>
            </c:dLbl>
            <c:dLbl>
              <c:idx val="11"/>
              <c:layout>
                <c:manualLayout>
                  <c:x val="-3.3125623300347913E-2"/>
                  <c:y val="0.1474469470385969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A36-4428-80CF-254C0ABA99EA}"/>
                </c:ext>
              </c:extLst>
            </c:dLbl>
            <c:dLbl>
              <c:idx val="12"/>
              <c:layout>
                <c:manualLayout>
                  <c:x val="-8.2388199401631668E-2"/>
                  <c:y val="3.513560804899387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sng" strike="noStrike" kern="1200" baseline="0">
                      <a:solidFill>
                        <a:srgbClr val="C00000"/>
                      </a:solidFill>
                      <a:latin typeface="Corbel" panose="020B0503020204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A36-4428-80CF-254C0ABA99EA}"/>
                </c:ext>
              </c:extLst>
            </c:dLbl>
            <c:dLbl>
              <c:idx val="13"/>
              <c:layout>
                <c:manualLayout>
                  <c:x val="-0.12134267407388351"/>
                  <c:y val="-7.411788642698732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5A36-4428-80CF-254C0ABA99EA}"/>
                </c:ext>
              </c:extLst>
            </c:dLbl>
            <c:dLbl>
              <c:idx val="14"/>
              <c:layout>
                <c:manualLayout>
                  <c:x val="-0.15601009084484344"/>
                  <c:y val="-0.1454499582900974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A36-4428-80CF-254C0ABA99EA}"/>
                </c:ext>
              </c:extLst>
            </c:dLbl>
            <c:dLbl>
              <c:idx val="15"/>
              <c:layout>
                <c:manualLayout>
                  <c:x val="-3.6147069372288357E-2"/>
                  <c:y val="-0.164151864737837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sng" strike="noStrike" kern="1200" baseline="0">
                      <a:solidFill>
                        <a:srgbClr val="C00000"/>
                      </a:solidFill>
                      <a:latin typeface="Corbel" panose="020B0503020204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A36-4428-80CF-254C0ABA99EA}"/>
                </c:ext>
              </c:extLst>
            </c:dLbl>
            <c:dLbl>
              <c:idx val="16"/>
              <c:layout>
                <c:manualLayout>
                  <c:x val="0.20137349291840007"/>
                  <c:y val="-0.1750062056196463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A36-4428-80CF-254C0ABA99EA}"/>
                </c:ext>
              </c:extLst>
            </c:dLbl>
            <c:dLbl>
              <c:idx val="17"/>
              <c:layout>
                <c:manualLayout>
                  <c:x val="0.20908993230901463"/>
                  <c:y val="-8.932755498585932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5A36-4428-80CF-254C0ABA99EA}"/>
                </c:ext>
              </c:extLst>
            </c:dLbl>
            <c:dLbl>
              <c:idx val="18"/>
              <c:layout>
                <c:manualLayout>
                  <c:x val="0.32572976269565368"/>
                  <c:y val="-0.1339473844839162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9949545775782881"/>
                      <c:h val="0.133914830413640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5-5A36-4428-80CF-254C0ABA99EA}"/>
                </c:ext>
              </c:extLst>
            </c:dLbl>
            <c:dLbl>
              <c:idx val="19"/>
              <c:layout>
                <c:manualLayout>
                  <c:x val="0.40315615082998257"/>
                  <c:y val="6.147592016114265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5A36-4428-80CF-254C0ABA99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'BDP components RNM_2019Short'!$M$7:$M$27</c:f>
              <c:strCache>
                <c:ptCount val="20"/>
                <c:pt idx="0">
                  <c:v>G - Wholesale and retail trade; repair of motor vehicles and motorcycles</c:v>
                </c:pt>
                <c:pt idx="1">
                  <c:v>C - Manufacturing</c:v>
                </c:pt>
                <c:pt idx="2">
                  <c:v>L - Real estate activities</c:v>
                </c:pt>
                <c:pt idx="3">
                  <c:v>A - Agriculture, forestry and fishing</c:v>
                </c:pt>
                <c:pt idx="4">
                  <c:v>F - Construction</c:v>
                </c:pt>
                <c:pt idx="5">
                  <c:v>O - Public administration and defence; compulsory social security</c:v>
                </c:pt>
                <c:pt idx="6">
                  <c:v>Q - Human health and social work activities</c:v>
                </c:pt>
                <c:pt idx="7">
                  <c:v>H - Transport and storage</c:v>
                </c:pt>
                <c:pt idx="8">
                  <c:v>J - Information and communication</c:v>
                </c:pt>
                <c:pt idx="9">
                  <c:v>P - Education</c:v>
                </c:pt>
                <c:pt idx="10">
                  <c:v>K - Financial and insurance activities</c:v>
                </c:pt>
                <c:pt idx="11">
                  <c:v>M - Professional, scientific and technical activities</c:v>
                </c:pt>
                <c:pt idx="12">
                  <c:v>D - Electricity, gas, steam and air conditioning supply</c:v>
                </c:pt>
                <c:pt idx="13">
                  <c:v>R - Arts, entertainment and recreation</c:v>
                </c:pt>
                <c:pt idx="14">
                  <c:v>I - Accommodation and food service activities</c:v>
                </c:pt>
                <c:pt idx="15">
                  <c:v>B - Mining and quarrying</c:v>
                </c:pt>
                <c:pt idx="16">
                  <c:v>N - Administrative and support service activities</c:v>
                </c:pt>
                <c:pt idx="17">
                  <c:v>S - Other service activities</c:v>
                </c:pt>
                <c:pt idx="18">
                  <c:v>E - Water supply; sewerage, waste management and remediation activities</c:v>
                </c:pt>
                <c:pt idx="19">
                  <c:v>T - Activities of households as employers; undifferentiated goods- and services-producing activities of households for own use</c:v>
                </c:pt>
              </c:strCache>
            </c:strRef>
          </c:cat>
          <c:val>
            <c:numRef>
              <c:f>'BDP components RNM_2019Short'!$N$7:$N$27</c:f>
              <c:numCache>
                <c:formatCode>0%</c:formatCode>
                <c:ptCount val="20"/>
                <c:pt idx="0">
                  <c:v>0.17352883473935177</c:v>
                </c:pt>
                <c:pt idx="1">
                  <c:v>0.1542557967086865</c:v>
                </c:pt>
                <c:pt idx="2">
                  <c:v>0.1134868038213553</c:v>
                </c:pt>
                <c:pt idx="3">
                  <c:v>9.3656789622619543E-2</c:v>
                </c:pt>
                <c:pt idx="4">
                  <c:v>6.4832025963402512E-2</c:v>
                </c:pt>
                <c:pt idx="5">
                  <c:v>5.659376652224081E-2</c:v>
                </c:pt>
                <c:pt idx="6">
                  <c:v>4.5005336995520916E-2</c:v>
                </c:pt>
                <c:pt idx="7">
                  <c:v>4.1618589370567054E-2</c:v>
                </c:pt>
                <c:pt idx="8">
                  <c:v>4.0509624880707341E-2</c:v>
                </c:pt>
                <c:pt idx="9">
                  <c:v>3.5099474281001956E-2</c:v>
                </c:pt>
                <c:pt idx="10">
                  <c:v>3.2076839434577745E-2</c:v>
                </c:pt>
                <c:pt idx="11">
                  <c:v>2.8016732561658094E-2</c:v>
                </c:pt>
                <c:pt idx="12">
                  <c:v>2.6989236227725109E-2</c:v>
                </c:pt>
                <c:pt idx="13">
                  <c:v>2.286927519943072E-2</c:v>
                </c:pt>
                <c:pt idx="14">
                  <c:v>1.8155760463670189E-2</c:v>
                </c:pt>
                <c:pt idx="15">
                  <c:v>1.726459859475744E-2</c:v>
                </c:pt>
                <c:pt idx="16">
                  <c:v>1.570506532416013E-2</c:v>
                </c:pt>
                <c:pt idx="17">
                  <c:v>1.0550957500224454E-2</c:v>
                </c:pt>
                <c:pt idx="18">
                  <c:v>9.6431694770409433E-3</c:v>
                </c:pt>
                <c:pt idx="19">
                  <c:v>1.4298492672853812E-4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5A36-4428-80CF-254C0ABA99EA}"/>
            </c:ext>
          </c:extLst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r>
              <a:rPr lang="en-GB" sz="1100"/>
              <a:t>Gross Domestic Product, per capita, in denars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BDRpercapita!$D$4</c:f>
              <c:strCache>
                <c:ptCount val="1"/>
                <c:pt idx="0">
                  <c:v>Republic of Macedonia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BDRpercapita!$A$5:$A$10</c:f>
              <c:strCach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</c:strCache>
            </c:strRef>
          </c:cat>
          <c:val>
            <c:numRef>
              <c:f>BDRpercapita!$D$5:$D$10</c:f>
              <c:numCache>
                <c:formatCode>#,##0</c:formatCode>
                <c:ptCount val="6"/>
                <c:pt idx="0">
                  <c:v>269996</c:v>
                </c:pt>
                <c:pt idx="1">
                  <c:v>286995</c:v>
                </c:pt>
                <c:pt idx="2">
                  <c:v>297954</c:v>
                </c:pt>
                <c:pt idx="3">
                  <c:v>318309</c:v>
                </c:pt>
                <c:pt idx="4">
                  <c:v>333551</c:v>
                </c:pt>
                <c:pt idx="5">
                  <c:v>322929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D2-4CDA-88DF-BE6D4E958CCE}"/>
            </c:ext>
          </c:extLst>
        </c:ser>
        <c:ser>
          <c:idx val="1"/>
          <c:order val="1"/>
          <c:tx>
            <c:strRef>
              <c:f>BDRpercapita!$E$4</c:f>
              <c:strCache>
                <c:ptCount val="1"/>
                <c:pt idx="0">
                  <c:v>Southwest region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BDRpercapita!$A$5:$A$10</c:f>
              <c:strCach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</c:strCache>
            </c:strRef>
          </c:cat>
          <c:val>
            <c:numRef>
              <c:f>BDRpercapita!$E$5:$E$10</c:f>
              <c:numCache>
                <c:formatCode>#,##0</c:formatCode>
                <c:ptCount val="6"/>
                <c:pt idx="0">
                  <c:v>212913</c:v>
                </c:pt>
                <c:pt idx="1">
                  <c:v>222133</c:v>
                </c:pt>
                <c:pt idx="2">
                  <c:v>238895</c:v>
                </c:pt>
                <c:pt idx="3">
                  <c:v>250902</c:v>
                </c:pt>
                <c:pt idx="4">
                  <c:v>255123</c:v>
                </c:pt>
                <c:pt idx="5">
                  <c:v>245055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D2-4CDA-88DF-BE6D4E958C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91"/>
        <c:overlap val="33"/>
        <c:axId val="1209423200"/>
        <c:axId val="1209406144"/>
      </c:barChart>
      <c:lineChart>
        <c:grouping val="standard"/>
        <c:varyColors val="0"/>
        <c:ser>
          <c:idx val="2"/>
          <c:order val="2"/>
          <c:tx>
            <c:strRef>
              <c:f>BDRpercapita!$G$4</c:f>
              <c:strCache>
                <c:ptCount val="1"/>
                <c:pt idx="0">
                  <c:v>Southwest region (GDP per capita, RM=100)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chemeClr val="tx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BDRpercapita!$A$5:$A$10</c:f>
              <c:strCach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</c:strCache>
            </c:strRef>
          </c:cat>
          <c:val>
            <c:numRef>
              <c:f>BDRpercapita!$G$5:$G$10</c:f>
              <c:numCache>
                <c:formatCode>General</c:formatCode>
                <c:ptCount val="6"/>
                <c:pt idx="0">
                  <c:v>78.900000000000006</c:v>
                </c:pt>
                <c:pt idx="1">
                  <c:v>77.400000000000006</c:v>
                </c:pt>
                <c:pt idx="2">
                  <c:v>80.2</c:v>
                </c:pt>
                <c:pt idx="3">
                  <c:v>78.8</c:v>
                </c:pt>
                <c:pt idx="4">
                  <c:v>76.5</c:v>
                </c:pt>
                <c:pt idx="5">
                  <c:v>75.900000000000006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D2-4CDA-88DF-BE6D4E958C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9458560"/>
        <c:axId val="1209457728"/>
      </c:lineChart>
      <c:catAx>
        <c:axId val="120942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209406144"/>
        <c:crosses val="autoZero"/>
        <c:auto val="1"/>
        <c:lblAlgn val="ctr"/>
        <c:lblOffset val="100"/>
        <c:noMultiLvlLbl val="0"/>
      </c:catAx>
      <c:valAx>
        <c:axId val="1209406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209423200"/>
        <c:crosses val="autoZero"/>
        <c:crossBetween val="between"/>
      </c:valAx>
      <c:valAx>
        <c:axId val="1209457728"/>
        <c:scaling>
          <c:orientation val="minMax"/>
          <c:min val="5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209458560"/>
        <c:crosses val="max"/>
        <c:crossBetween val="between"/>
      </c:valAx>
      <c:catAx>
        <c:axId val="1209458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094577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orbel" panose="020B05030202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037608128412938"/>
          <c:y val="0.31804277002015108"/>
          <c:w val="0.37295665640623615"/>
          <c:h val="0.57436166026033664"/>
        </c:manualLayout>
      </c:layout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l"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'BDP_Region_2021-'!$O$35:$O$44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'BDP_Region_2021-'!$V$35:$V$44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4-424B-476B-84D6-8D9361BF44B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r>
              <a:rPr lang="en-GB"/>
              <a:t>GVA SWPR vs. RNM, primary secondary tertiary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'BDP_Region_2021-'!$A$78</c:f>
              <c:strCache>
                <c:ptCount val="1"/>
                <c:pt idx="0">
                  <c:v>SW I Primary Sector (A)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'BDP_Region_2021-'!$B$77:$I$77</c:f>
              <c:strCach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strCache>
            </c:strRef>
          </c:cat>
          <c:val>
            <c:numRef>
              <c:f>'BDP_Region_2021-'!$B$78:$H$78</c:f>
              <c:numCache>
                <c:formatCode>0.0%</c:formatCode>
                <c:ptCount val="7"/>
                <c:pt idx="0">
                  <c:v>6.4875699723777158E-2</c:v>
                </c:pt>
                <c:pt idx="1">
                  <c:v>6.0835243790030961E-2</c:v>
                </c:pt>
                <c:pt idx="2">
                  <c:v>5.8297245609021567E-2</c:v>
                </c:pt>
                <c:pt idx="3">
                  <c:v>4.3424654671598437E-2</c:v>
                </c:pt>
                <c:pt idx="4">
                  <c:v>4.014568500761348E-2</c:v>
                </c:pt>
                <c:pt idx="5">
                  <c:v>3.8954970263381482E-2</c:v>
                </c:pt>
                <c:pt idx="6">
                  <c:v>3.1977301483838809E-2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2D-4105-BEFE-81E4518BD465}"/>
            </c:ext>
          </c:extLst>
        </c:ser>
        <c:ser>
          <c:idx val="1"/>
          <c:order val="1"/>
          <c:tx>
            <c:strRef>
              <c:f>'BDP_Region_2021-'!$A$79</c:f>
              <c:strCache>
                <c:ptCount val="1"/>
                <c:pt idx="0">
                  <c:v>SW II Secondary Sector (B_E)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'BDP_Region_2021-'!$B$77:$I$77</c:f>
              <c:strCach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strCache>
            </c:strRef>
          </c:cat>
          <c:val>
            <c:numRef>
              <c:f>'BDP_Region_2021-'!$B$79:$H$79</c:f>
              <c:numCache>
                <c:formatCode>0.0%</c:formatCode>
                <c:ptCount val="7"/>
                <c:pt idx="0">
                  <c:v>0.29678065951257671</c:v>
                </c:pt>
                <c:pt idx="1">
                  <c:v>0.24173382808253174</c:v>
                </c:pt>
                <c:pt idx="2">
                  <c:v>0.27440592644698952</c:v>
                </c:pt>
                <c:pt idx="3">
                  <c:v>0.23390383048084759</c:v>
                </c:pt>
                <c:pt idx="4">
                  <c:v>0.22743734310053909</c:v>
                </c:pt>
                <c:pt idx="5">
                  <c:v>0.23230671197960917</c:v>
                </c:pt>
                <c:pt idx="6">
                  <c:v>0.22591158314481807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2D-4105-BEFE-81E4518BD465}"/>
            </c:ext>
          </c:extLst>
        </c:ser>
        <c:ser>
          <c:idx val="2"/>
          <c:order val="2"/>
          <c:tx>
            <c:strRef>
              <c:f>'BDP_Region_2021-'!$A$80</c:f>
              <c:strCache>
                <c:ptCount val="1"/>
                <c:pt idx="0">
                  <c:v>SW III Tertiary Sector (G_U)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'BDP_Region_2021-'!$B$77:$I$77</c:f>
              <c:strCach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strCache>
            </c:strRef>
          </c:cat>
          <c:val>
            <c:numRef>
              <c:f>'BDP_Region_2021-'!$B$80:$H$80</c:f>
              <c:numCache>
                <c:formatCode>0.0%</c:formatCode>
                <c:ptCount val="7"/>
                <c:pt idx="0">
                  <c:v>0.63834364076364614</c:v>
                </c:pt>
                <c:pt idx="1">
                  <c:v>0.69738365909574351</c:v>
                </c:pt>
                <c:pt idx="2">
                  <c:v>0.66729682794398881</c:v>
                </c:pt>
                <c:pt idx="3">
                  <c:v>0.72269241217896474</c:v>
                </c:pt>
                <c:pt idx="4">
                  <c:v>0.7324169718918474</c:v>
                </c:pt>
                <c:pt idx="5">
                  <c:v>0.72875955819881055</c:v>
                </c:pt>
                <c:pt idx="6">
                  <c:v>0.74213028641539824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2D-4105-BEFE-81E4518BD465}"/>
            </c:ext>
          </c:extLst>
        </c:ser>
        <c:ser>
          <c:idx val="3"/>
          <c:order val="3"/>
          <c:tx>
            <c:strRef>
              <c:f>'BDP_Region_2021-'!$A$84</c:f>
              <c:strCache>
                <c:ptCount val="1"/>
                <c:pt idx="0">
                  <c:v>MK I Primary Sector (A)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'BDP_Region_2021-'!$B$77:$I$77</c:f>
              <c:strCach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strCache>
            </c:strRef>
          </c:cat>
          <c:val>
            <c:numRef>
              <c:f>'BDP_Region_2021-'!$B$84:$H$84</c:f>
              <c:numCache>
                <c:formatCode>0.0%</c:formatCode>
                <c:ptCount val="7"/>
                <c:pt idx="0">
                  <c:v>0.11131881541661889</c:v>
                </c:pt>
                <c:pt idx="1">
                  <c:v>0.1058163192080698</c:v>
                </c:pt>
                <c:pt idx="2">
                  <c:v>9.0837480353762934E-2</c:v>
                </c:pt>
                <c:pt idx="3">
                  <c:v>9.7537644488275413E-2</c:v>
                </c:pt>
                <c:pt idx="4">
                  <c:v>9.3656789622619543E-2</c:v>
                </c:pt>
                <c:pt idx="5">
                  <c:v>9.7522280094068672E-2</c:v>
                </c:pt>
                <c:pt idx="6">
                  <c:v>8.3847361677942642E-2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2D-4105-BEFE-81E4518BD465}"/>
            </c:ext>
          </c:extLst>
        </c:ser>
        <c:ser>
          <c:idx val="4"/>
          <c:order val="4"/>
          <c:tx>
            <c:strRef>
              <c:f>'BDP_Region_2021-'!$A$85</c:f>
              <c:strCache>
                <c:ptCount val="1"/>
                <c:pt idx="0">
                  <c:v>MK II Secondary Sector (B_E)</c:v>
                </c:pt>
              </c:strCache>
            </c:strRef>
          </c:tx>
          <c:spPr>
            <a:ln w="285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'BDP_Region_2021-'!$B$77:$I$77</c:f>
              <c:strCach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strCache>
            </c:strRef>
          </c:cat>
          <c:val>
            <c:numRef>
              <c:f>'BDP_Region_2021-'!$B$85:$H$85</c:f>
              <c:numCache>
                <c:formatCode>0.0%</c:formatCode>
                <c:ptCount val="7"/>
                <c:pt idx="0">
                  <c:v>0.2737752043373573</c:v>
                </c:pt>
                <c:pt idx="1">
                  <c:v>0.27643662444409534</c:v>
                </c:pt>
                <c:pt idx="2">
                  <c:v>0.27989307967132449</c:v>
                </c:pt>
                <c:pt idx="3">
                  <c:v>0.27694355678994709</c:v>
                </c:pt>
                <c:pt idx="4">
                  <c:v>0.27298482697161253</c:v>
                </c:pt>
                <c:pt idx="5">
                  <c:v>0.25883679289077527</c:v>
                </c:pt>
                <c:pt idx="6">
                  <c:v>0.25856134142934667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22D-4105-BEFE-81E4518BD465}"/>
            </c:ext>
          </c:extLst>
        </c:ser>
        <c:ser>
          <c:idx val="5"/>
          <c:order val="5"/>
          <c:tx>
            <c:strRef>
              <c:f>'BDP_Region_2021-'!$A$86</c:f>
              <c:strCache>
                <c:ptCount val="1"/>
                <c:pt idx="0">
                  <c:v>MK III Tertiary Sector (G_U)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'BDP_Region_2021-'!$B$77:$I$77</c:f>
              <c:strCach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strCache>
            </c:strRef>
          </c:cat>
          <c:val>
            <c:numRef>
              <c:f>'BDP_Region_2021-'!$B$86:$I$86</c:f>
              <c:numCache>
                <c:formatCode>0.0%</c:formatCode>
                <c:ptCount val="8"/>
                <c:pt idx="0">
                  <c:v>0.61490188530900391</c:v>
                </c:pt>
                <c:pt idx="1">
                  <c:v>0.61774511686362144</c:v>
                </c:pt>
                <c:pt idx="2">
                  <c:v>0.62926570672321303</c:v>
                </c:pt>
                <c:pt idx="3">
                  <c:v>0.62552054111882804</c:v>
                </c:pt>
                <c:pt idx="4">
                  <c:v>0.633358383405768</c:v>
                </c:pt>
                <c:pt idx="5">
                  <c:v>0.64364092701515596</c:v>
                </c:pt>
                <c:pt idx="6">
                  <c:v>0.65758969139033296</c:v>
                </c:pt>
                <c:pt idx="7">
                  <c:v>0.65721634637540904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22D-4105-BEFE-81E4518BD4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0985744"/>
        <c:axId val="1510995312"/>
      </c:lineChart>
      <c:catAx>
        <c:axId val="1510985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510995312"/>
        <c:crosses val="autoZero"/>
        <c:auto val="1"/>
        <c:lblAlgn val="ctr"/>
        <c:lblOffset val="100"/>
        <c:noMultiLvlLbl val="0"/>
      </c:catAx>
      <c:valAx>
        <c:axId val="1510995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510985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orbel" panose="020B05030202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'BDP_Region_2021-'!$B$92:$W$92</c:f>
              <c:strCache>
                <c:ptCount val="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</c:strCache>
            </c:strRef>
          </c:cat>
          <c:val>
            <c:numRef>
              <c:f>'BDP_Region_2021-'!$B$93:$W$93</c:f>
              <c:numCache>
                <c:formatCode>0.0%</c:formatCode>
                <c:ptCount val="9"/>
                <c:pt idx="0">
                  <c:v>0.19605493133583021</c:v>
                </c:pt>
                <c:pt idx="1">
                  <c:v>0.10919970082273747</c:v>
                </c:pt>
                <c:pt idx="2">
                  <c:v>0.10062224113173429</c:v>
                </c:pt>
                <c:pt idx="3">
                  <c:v>0.10872902730562561</c:v>
                </c:pt>
                <c:pt idx="4">
                  <c:v>0.10237053421166514</c:v>
                </c:pt>
                <c:pt idx="5">
                  <c:v>7.8809994425016475E-2</c:v>
                </c:pt>
                <c:pt idx="6">
                  <c:v>7.4427306744546867E-2</c:v>
                </c:pt>
                <c:pt idx="7">
                  <c:v>7.9975553324311346E-2</c:v>
                </c:pt>
                <c:pt idx="8">
                  <c:v>0.11922149051313816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0B-4FB3-ACEB-C45063212B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6679168"/>
        <c:axId val="1836679584"/>
      </c:lineChart>
      <c:catAx>
        <c:axId val="183667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679584"/>
        <c:crosses val="autoZero"/>
        <c:auto val="1"/>
        <c:lblAlgn val="ctr"/>
        <c:lblOffset val="100"/>
        <c:noMultiLvlLbl val="0"/>
      </c:catAx>
      <c:valAx>
        <c:axId val="1836679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679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population!$J$10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population!$K$9:$AB$9</c:f>
              <c:strCache>
                <c:ptCount val="18"/>
                <c:pt idx="0">
                  <c:v>0-4</c:v>
                </c:pt>
                <c:pt idx="1">
                  <c:v> 5-9</c:v>
                </c:pt>
                <c:pt idx="2">
                  <c:v> 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85+</c:v>
                </c:pt>
              </c:strCache>
            </c:strRef>
          </c:cat>
          <c:val>
            <c:numRef>
              <c:f>population!$K$10:$AB$10</c:f>
              <c:numCache>
                <c:formatCode>General</c:formatCode>
                <c:ptCount val="18"/>
                <c:pt idx="0">
                  <c:v>956</c:v>
                </c:pt>
                <c:pt idx="1">
                  <c:v>1059</c:v>
                </c:pt>
                <c:pt idx="2">
                  <c:v>1086</c:v>
                </c:pt>
                <c:pt idx="3">
                  <c:v>1163</c:v>
                </c:pt>
                <c:pt idx="4">
                  <c:v>1346</c:v>
                </c:pt>
                <c:pt idx="5">
                  <c:v>1474</c:v>
                </c:pt>
                <c:pt idx="6">
                  <c:v>1419</c:v>
                </c:pt>
                <c:pt idx="7">
                  <c:v>1409</c:v>
                </c:pt>
                <c:pt idx="8">
                  <c:v>1404</c:v>
                </c:pt>
                <c:pt idx="9">
                  <c:v>1334</c:v>
                </c:pt>
                <c:pt idx="10">
                  <c:v>1443</c:v>
                </c:pt>
                <c:pt idx="11">
                  <c:v>1402</c:v>
                </c:pt>
                <c:pt idx="12">
                  <c:v>1468</c:v>
                </c:pt>
                <c:pt idx="13">
                  <c:v>1219</c:v>
                </c:pt>
                <c:pt idx="14">
                  <c:v>817</c:v>
                </c:pt>
                <c:pt idx="15">
                  <c:v>514</c:v>
                </c:pt>
                <c:pt idx="16">
                  <c:v>293</c:v>
                </c:pt>
                <c:pt idx="17">
                  <c:v>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0C-4016-BF86-3A917071090C}"/>
            </c:ext>
          </c:extLst>
        </c:ser>
        <c:ser>
          <c:idx val="1"/>
          <c:order val="1"/>
          <c:tx>
            <c:strRef>
              <c:f>population!$J$11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population!$K$9:$AB$9</c:f>
              <c:strCache>
                <c:ptCount val="18"/>
                <c:pt idx="0">
                  <c:v>0-4</c:v>
                </c:pt>
                <c:pt idx="1">
                  <c:v> 5-9</c:v>
                </c:pt>
                <c:pt idx="2">
                  <c:v> 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85+</c:v>
                </c:pt>
              </c:strCache>
            </c:strRef>
          </c:cat>
          <c:val>
            <c:numRef>
              <c:f>population!$K$11:$AB$11</c:f>
              <c:numCache>
                <c:formatCode>General</c:formatCode>
                <c:ptCount val="18"/>
                <c:pt idx="0">
                  <c:v>837</c:v>
                </c:pt>
                <c:pt idx="1">
                  <c:v>964</c:v>
                </c:pt>
                <c:pt idx="2">
                  <c:v>1027</c:v>
                </c:pt>
                <c:pt idx="3">
                  <c:v>1041</c:v>
                </c:pt>
                <c:pt idx="4">
                  <c:v>1167</c:v>
                </c:pt>
                <c:pt idx="5">
                  <c:v>1351</c:v>
                </c:pt>
                <c:pt idx="6">
                  <c:v>1332</c:v>
                </c:pt>
                <c:pt idx="7">
                  <c:v>1300</c:v>
                </c:pt>
                <c:pt idx="8">
                  <c:v>1362</c:v>
                </c:pt>
                <c:pt idx="9">
                  <c:v>1409</c:v>
                </c:pt>
                <c:pt idx="10">
                  <c:v>1487</c:v>
                </c:pt>
                <c:pt idx="11">
                  <c:v>1452</c:v>
                </c:pt>
                <c:pt idx="12">
                  <c:v>1467</c:v>
                </c:pt>
                <c:pt idx="13">
                  <c:v>1246</c:v>
                </c:pt>
                <c:pt idx="14">
                  <c:v>949</c:v>
                </c:pt>
                <c:pt idx="15">
                  <c:v>621</c:v>
                </c:pt>
                <c:pt idx="16">
                  <c:v>408</c:v>
                </c:pt>
                <c:pt idx="17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0C-4016-BF86-3A9170710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20005168"/>
        <c:axId val="1020011408"/>
      </c:barChart>
      <c:catAx>
        <c:axId val="102000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020011408"/>
        <c:crosses val="autoZero"/>
        <c:auto val="1"/>
        <c:lblAlgn val="ctr"/>
        <c:lblOffset val="100"/>
        <c:noMultiLvlLbl val="0"/>
      </c:catAx>
      <c:valAx>
        <c:axId val="1020011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020005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Corbel" panose="020B05030202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population!$M$30</c:f>
              <c:strCache>
                <c:ptCount val="1"/>
                <c:pt idx="0">
                  <c:v>RNM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population!$O$29:$V$29</c:f>
              <c:strCache>
                <c:ptCount val="8"/>
                <c:pt idx="0">
                  <c:v>No 
education</c:v>
                </c:pt>
                <c:pt idx="1">
                  <c:v>uncompleted 
primary education</c:v>
                </c:pt>
                <c:pt idx="2">
                  <c:v>primary 
education</c:v>
                </c:pt>
                <c:pt idx="3">
                  <c:v>secondary 
education</c:v>
                </c:pt>
                <c:pt idx="4">
                  <c:v>tertiary 
education</c:v>
                </c:pt>
                <c:pt idx="5">
                  <c:v>master 
degree</c:v>
                </c:pt>
                <c:pt idx="6">
                  <c:v>phd 
degree</c:v>
                </c:pt>
                <c:pt idx="7">
                  <c:v>unknown </c:v>
                </c:pt>
              </c:strCache>
            </c:strRef>
          </c:cat>
          <c:val>
            <c:numRef>
              <c:f>population!$O$30:$V$30</c:f>
              <c:numCache>
                <c:formatCode>0.0%</c:formatCode>
                <c:ptCount val="8"/>
                <c:pt idx="0">
                  <c:v>1.5204219839697488E-2</c:v>
                </c:pt>
                <c:pt idx="1">
                  <c:v>4.0730552536243761E-2</c:v>
                </c:pt>
                <c:pt idx="2">
                  <c:v>0.27760943930833648</c:v>
                </c:pt>
                <c:pt idx="3">
                  <c:v>0.44079584834066055</c:v>
                </c:pt>
                <c:pt idx="4">
                  <c:v>0.17264643370836902</c:v>
                </c:pt>
                <c:pt idx="5">
                  <c:v>1.944058016240037E-2</c:v>
                </c:pt>
                <c:pt idx="6">
                  <c:v>3.9577386673100099E-3</c:v>
                </c:pt>
                <c:pt idx="7">
                  <c:v>2.9615187436982337E-2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2B-4C04-9A59-CE00DCB20FB9}"/>
            </c:ext>
          </c:extLst>
        </c:ser>
        <c:ser>
          <c:idx val="1"/>
          <c:order val="1"/>
          <c:tx>
            <c:strRef>
              <c:f>population!$M$31</c:f>
              <c:strCache>
                <c:ptCount val="1"/>
                <c:pt idx="0">
                  <c:v>Kichevo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population!$O$29:$V$29</c:f>
              <c:strCache>
                <c:ptCount val="8"/>
                <c:pt idx="0">
                  <c:v>No 
education</c:v>
                </c:pt>
                <c:pt idx="1">
                  <c:v>uncompleted 
primary education</c:v>
                </c:pt>
                <c:pt idx="2">
                  <c:v>primary 
education</c:v>
                </c:pt>
                <c:pt idx="3">
                  <c:v>secondary 
education</c:v>
                </c:pt>
                <c:pt idx="4">
                  <c:v>tertiary 
education</c:v>
                </c:pt>
                <c:pt idx="5">
                  <c:v>master 
degree</c:v>
                </c:pt>
                <c:pt idx="6">
                  <c:v>phd 
degree</c:v>
                </c:pt>
                <c:pt idx="7">
                  <c:v>unknown </c:v>
                </c:pt>
              </c:strCache>
            </c:strRef>
          </c:cat>
          <c:val>
            <c:numRef>
              <c:f>population!$O$31:$V$31</c:f>
              <c:numCache>
                <c:formatCode>0.0%</c:formatCode>
                <c:ptCount val="8"/>
                <c:pt idx="0">
                  <c:v>2.4718435091879074E-2</c:v>
                </c:pt>
                <c:pt idx="1">
                  <c:v>5.1807943094250151E-2</c:v>
                </c:pt>
                <c:pt idx="2">
                  <c:v>0.31985773562537045</c:v>
                </c:pt>
                <c:pt idx="3">
                  <c:v>0.40447540011855365</c:v>
                </c:pt>
                <c:pt idx="4">
                  <c:v>0.15287492590397156</c:v>
                </c:pt>
                <c:pt idx="5">
                  <c:v>1.7160640189685834E-2</c:v>
                </c:pt>
                <c:pt idx="6">
                  <c:v>2.1932424422050978E-3</c:v>
                </c:pt>
                <c:pt idx="7">
                  <c:v>2.6911677534084175E-2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2B-4C04-9A59-CE00DCB20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17871808"/>
        <c:axId val="1117885120"/>
      </c:barChart>
      <c:catAx>
        <c:axId val="111787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117885120"/>
        <c:crosses val="autoZero"/>
        <c:auto val="1"/>
        <c:lblAlgn val="ctr"/>
        <c:lblOffset val="100"/>
        <c:noMultiLvlLbl val="0"/>
      </c:catAx>
      <c:valAx>
        <c:axId val="1117885120"/>
        <c:scaling>
          <c:orientation val="minMax"/>
          <c:max val="0.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117871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Corbel" panose="020B05030202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r>
              <a:rPr lang="en-GB" sz="1200"/>
              <a:t>Investments in Environmental Protection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'environemetal inv stat'!$C$4</c:f>
              <c:strCache>
                <c:ptCount val="1"/>
                <c:pt idx="0">
                  <c:v>Investments  for environmental protection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'environemetal inv stat'!$A$5:$A$14</c:f>
              <c:strCach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strCache>
            </c:strRef>
          </c:cat>
          <c:val>
            <c:numRef>
              <c:f>'environemetal inv stat'!$C$5:$C$14</c:f>
              <c:numCache>
                <c:formatCode>#,##0_ ;[Red]\-#,##0\ </c:formatCode>
                <c:ptCount val="10"/>
                <c:pt idx="0">
                  <c:v>4028885.34</c:v>
                </c:pt>
                <c:pt idx="1">
                  <c:v>2944369.36</c:v>
                </c:pt>
                <c:pt idx="2">
                  <c:v>1689898.64</c:v>
                </c:pt>
                <c:pt idx="3">
                  <c:v>5353086</c:v>
                </c:pt>
                <c:pt idx="4">
                  <c:v>6979127.7000000002</c:v>
                </c:pt>
                <c:pt idx="5">
                  <c:v>8394465.5899999999</c:v>
                </c:pt>
                <c:pt idx="6">
                  <c:v>4401806.58</c:v>
                </c:pt>
                <c:pt idx="7">
                  <c:v>3911332.9</c:v>
                </c:pt>
                <c:pt idx="8">
                  <c:v>4913799.24</c:v>
                </c:pt>
                <c:pt idx="9">
                  <c:v>5077481.74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A0-4E25-81E6-85C4CC33E300}"/>
            </c:ext>
          </c:extLst>
        </c:ser>
        <c:ser>
          <c:idx val="1"/>
          <c:order val="1"/>
          <c:tx>
            <c:strRef>
              <c:f>'environemetal inv stat'!$D$4</c:f>
              <c:strCache>
                <c:ptCount val="1"/>
                <c:pt idx="0">
                  <c:v>Expenditures on maintenance of assets for environmental protection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'environemetal inv stat'!$A$5:$A$14</c:f>
              <c:strCach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strCache>
            </c:strRef>
          </c:cat>
          <c:val>
            <c:numRef>
              <c:f>'environemetal inv stat'!$D$5:$D$14</c:f>
              <c:numCache>
                <c:formatCode>#,##0_ ;[Red]\-#,##0\ </c:formatCode>
                <c:ptCount val="10"/>
                <c:pt idx="0">
                  <c:v>3527162.68</c:v>
                </c:pt>
                <c:pt idx="1">
                  <c:v>3677672.22</c:v>
                </c:pt>
                <c:pt idx="2">
                  <c:v>2764931.53</c:v>
                </c:pt>
                <c:pt idx="3">
                  <c:v>4425859</c:v>
                </c:pt>
                <c:pt idx="4">
                  <c:v>3059072.56</c:v>
                </c:pt>
                <c:pt idx="5">
                  <c:v>2837955.11</c:v>
                </c:pt>
                <c:pt idx="6">
                  <c:v>3177977.51</c:v>
                </c:pt>
                <c:pt idx="7">
                  <c:v>2063972.22</c:v>
                </c:pt>
                <c:pt idx="8">
                  <c:v>2325604.69</c:v>
                </c:pt>
                <c:pt idx="9">
                  <c:v>2763151.14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A0-4E25-81E6-85C4CC33E3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109715855"/>
        <c:axId val="2109717519"/>
      </c:barChart>
      <c:lineChart>
        <c:grouping val="standard"/>
        <c:varyColors val="0"/>
        <c:ser>
          <c:idx val="2"/>
          <c:order val="2"/>
          <c:tx>
            <c:strRef>
              <c:f>'environemetal inv stat'!$F$4</c:f>
              <c:strCache>
                <c:ptCount val="1"/>
                <c:pt idx="0">
                  <c:v>% Total Environ. Investment of GDP (rha)</c:v>
                </c:pt>
              </c:strCache>
            </c:strRef>
          </c:tx>
          <c:spPr>
            <a:ln w="222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'environemetal inv stat'!$A$5:$A$14</c:f>
              <c:strCach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strCache>
            </c:strRef>
          </c:cat>
          <c:val>
            <c:numRef>
              <c:f>'environemetal inv stat'!$F$5:$F$14</c:f>
              <c:numCache>
                <c:formatCode>0.00%</c:formatCode>
                <c:ptCount val="10"/>
                <c:pt idx="0">
                  <c:v>1.5055157434582408E-2</c:v>
                </c:pt>
                <c:pt idx="1">
                  <c:v>1.2550516516277475E-2</c:v>
                </c:pt>
                <c:pt idx="2">
                  <c:v>7.969940585450681E-3</c:v>
                </c:pt>
                <c:pt idx="3">
                  <c:v>1.6440866180784976E-2</c:v>
                </c:pt>
                <c:pt idx="4">
                  <c:v>1.6240283220488427E-2</c:v>
                </c:pt>
                <c:pt idx="5">
                  <c:v>1.6996209133909736E-2</c:v>
                </c:pt>
                <c:pt idx="6">
                  <c:v>1.0942644875072724E-2</c:v>
                </c:pt>
                <c:pt idx="7">
                  <c:v>8.9279600765001191E-3</c:v>
                </c:pt>
                <c:pt idx="8">
                  <c:v>9.9245370384333301E-3</c:v>
                </c:pt>
                <c:pt idx="9">
                  <c:v>9.7624612365699165E-3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A0-4E25-81E6-85C4CC33E3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085567"/>
        <c:axId val="140084735"/>
      </c:lineChart>
      <c:catAx>
        <c:axId val="2109715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2109717519"/>
        <c:crosses val="autoZero"/>
        <c:auto val="1"/>
        <c:lblAlgn val="ctr"/>
        <c:lblOffset val="100"/>
        <c:noMultiLvlLbl val="0"/>
      </c:catAx>
      <c:valAx>
        <c:axId val="2109717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r>
                  <a:rPr lang="en-GB" sz="800"/>
                  <a:t>in '000 MKD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orbel" panose="020B05030202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2109715855"/>
        <c:crosses val="autoZero"/>
        <c:crossBetween val="between"/>
      </c:valAx>
      <c:valAx>
        <c:axId val="140084735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r>
                  <a:rPr lang="en-GB" sz="800"/>
                  <a:t>% of GDO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orbel" panose="020B05030202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40085567"/>
        <c:crosses val="max"/>
        <c:crossBetween val="between"/>
      </c:valAx>
      <c:catAx>
        <c:axId val="1400855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008473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orbel" panose="020B05030202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r>
              <a:rPr lang="en-US" sz="1100"/>
              <a:t>Stucture GHG emissions for the sectors, Y2023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9123758427255414"/>
          <c:y val="0.33415823022122237"/>
          <c:w val="0.49922417786012041"/>
          <c:h val="0.57619084743119986"/>
        </c:manualLayout>
      </c:layout>
      <c:pieChart>
        <c:varyColors val="1"/>
        <c:ser>
          <c:idx val="0"/>
          <c:order val="0"/>
          <c:tx>
            <c:strRef>
              <c:f>'GHG emissions stat'!$A$32</c:f>
              <c:strCache>
                <c:ptCount val="1"/>
                <c:pt idx="0">
                  <c:v>2023</c:v>
                </c:pt>
              </c:strCache>
            </c:strRef>
          </c:tx>
          <c:explosion val="8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9B0-4471-BA9B-CDBA81E4DF1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D9B0-4471-BA9B-CDBA81E4DF1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9B0-4471-BA9B-CDBA81E4DF1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5FC-4897-9CAF-AFE650BB0C6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5FC-4897-9CAF-AFE650BB0C6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9B0-4471-BA9B-CDBA81E4DF1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'GHG emissions stat'!$B$23:$G$23</c:f>
              <c:strCache>
                <c:ptCount val="6"/>
                <c:pt idx="0">
                  <c:v>Energy</c:v>
                </c:pt>
                <c:pt idx="1">
                  <c:v>Heat</c:v>
                </c:pt>
                <c:pt idx="2">
                  <c:v>Transport</c:v>
                </c:pt>
                <c:pt idx="3">
                  <c:v>Industrial processes</c:v>
                </c:pt>
                <c:pt idx="4">
                  <c:v>Waste</c:v>
                </c:pt>
                <c:pt idx="5">
                  <c:v>Agriculture</c:v>
                </c:pt>
              </c:strCache>
            </c:strRef>
          </c:cat>
          <c:val>
            <c:numRef>
              <c:f>'GHG emissions stat'!$B$32:$G$32</c:f>
              <c:numCache>
                <c:formatCode>0%</c:formatCode>
                <c:ptCount val="6"/>
                <c:pt idx="0">
                  <c:v>0.61625340776320914</c:v>
                </c:pt>
                <c:pt idx="1">
                  <c:v>9.260461292137262E-2</c:v>
                </c:pt>
                <c:pt idx="2">
                  <c:v>9.7970487688779265E-2</c:v>
                </c:pt>
                <c:pt idx="3">
                  <c:v>6.3135574884244233E-2</c:v>
                </c:pt>
                <c:pt idx="4">
                  <c:v>3.8556406594833184E-2</c:v>
                </c:pt>
                <c:pt idx="5">
                  <c:v>9.147951014756156E-2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B0-4471-BA9B-CDBA81E4DF11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Corbel" panose="020B05030202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r>
              <a:rPr lang="en-GB" sz="1200"/>
              <a:t>Environmental</a:t>
            </a:r>
            <a:r>
              <a:rPr lang="en-GB" sz="1200" baseline="0"/>
              <a:t> </a:t>
            </a:r>
            <a:r>
              <a:rPr lang="en-GB" sz="1200"/>
              <a:t>Taxes in RNM (2016-2021)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'envir taxes'!$C$5</c:f>
              <c:strCache>
                <c:ptCount val="1"/>
                <c:pt idx="0">
                  <c:v>Energy taxes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'envir taxes'!$A$6:$A$11</c:f>
              <c:strCach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strCache>
            </c:strRef>
          </c:cat>
          <c:val>
            <c:numRef>
              <c:f>'envir taxes'!$C$6:$C$11</c:f>
              <c:numCache>
                <c:formatCode>#,##0_ ;[Red]\-#,##0\ </c:formatCode>
                <c:ptCount val="6"/>
                <c:pt idx="0">
                  <c:v>7141.13</c:v>
                </c:pt>
                <c:pt idx="1">
                  <c:v>7265.75</c:v>
                </c:pt>
                <c:pt idx="2">
                  <c:v>8595.2999999999993</c:v>
                </c:pt>
                <c:pt idx="3">
                  <c:v>8947.8799999999992</c:v>
                </c:pt>
                <c:pt idx="4">
                  <c:v>8425.5300000000007</c:v>
                </c:pt>
                <c:pt idx="5">
                  <c:v>9137.7000000000007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2-4081-8DFC-E99BD2EB1602}"/>
            </c:ext>
          </c:extLst>
        </c:ser>
        <c:ser>
          <c:idx val="1"/>
          <c:order val="1"/>
          <c:tx>
            <c:strRef>
              <c:f>'envir taxes'!$D$5</c:f>
              <c:strCache>
                <c:ptCount val="1"/>
                <c:pt idx="0">
                  <c:v>Transport taxes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'envir taxes'!$A$6:$A$11</c:f>
              <c:strCach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strCache>
            </c:strRef>
          </c:cat>
          <c:val>
            <c:numRef>
              <c:f>'envir taxes'!$D$6:$D$11</c:f>
              <c:numCache>
                <c:formatCode>#,##0_ ;[Red]\-#,##0\ </c:formatCode>
                <c:ptCount val="6"/>
                <c:pt idx="0">
                  <c:v>3862.72</c:v>
                </c:pt>
                <c:pt idx="1">
                  <c:v>3968.92</c:v>
                </c:pt>
                <c:pt idx="2">
                  <c:v>4159.5</c:v>
                </c:pt>
                <c:pt idx="3">
                  <c:v>4606.51</c:v>
                </c:pt>
                <c:pt idx="4">
                  <c:v>4003.85</c:v>
                </c:pt>
                <c:pt idx="5">
                  <c:v>4974.41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22-4081-8DFC-E99BD2EB1602}"/>
            </c:ext>
          </c:extLst>
        </c:ser>
        <c:ser>
          <c:idx val="2"/>
          <c:order val="2"/>
          <c:tx>
            <c:strRef>
              <c:f>'envir taxes'!$E$5</c:f>
              <c:strCache>
                <c:ptCount val="1"/>
                <c:pt idx="0">
                  <c:v>Pollution  taxes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'envir taxes'!$A$6:$A$11</c:f>
              <c:strCach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strCache>
            </c:strRef>
          </c:cat>
          <c:val>
            <c:numRef>
              <c:f>'envir taxes'!$E$6:$E$11</c:f>
              <c:numCache>
                <c:formatCode>#,##0_ ;[Red]\-#,##0\ </c:formatCode>
                <c:ptCount val="6"/>
                <c:pt idx="0">
                  <c:v>104.11</c:v>
                </c:pt>
                <c:pt idx="1">
                  <c:v>98.97</c:v>
                </c:pt>
                <c:pt idx="2">
                  <c:v>119.9</c:v>
                </c:pt>
                <c:pt idx="3">
                  <c:v>165.11</c:v>
                </c:pt>
                <c:pt idx="4">
                  <c:v>127.84</c:v>
                </c:pt>
                <c:pt idx="5">
                  <c:v>161.24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22-4081-8DFC-E99BD2EB1602}"/>
            </c:ext>
          </c:extLst>
        </c:ser>
        <c:ser>
          <c:idx val="3"/>
          <c:order val="3"/>
          <c:tx>
            <c:strRef>
              <c:f>'envir taxes'!$F$5</c:f>
              <c:strCache>
                <c:ptCount val="1"/>
                <c:pt idx="0">
                  <c:v>Resource taxes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'envir taxes'!$A$6:$A$11</c:f>
              <c:strCach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strCache>
            </c:strRef>
          </c:cat>
          <c:val>
            <c:numRef>
              <c:f>'envir taxes'!$F$6:$F$11</c:f>
              <c:numCache>
                <c:formatCode>#,##0_ ;[Red]\-#,##0\ 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22-4081-8DFC-E99BD2EB1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73631071"/>
        <c:axId val="273627743"/>
      </c:barChart>
      <c:lineChart>
        <c:grouping val="standard"/>
        <c:varyColors val="0"/>
        <c:ser>
          <c:idx val="4"/>
          <c:order val="4"/>
          <c:tx>
            <c:strRef>
              <c:f>'envir taxes'!$G$5</c:f>
              <c:strCache>
                <c:ptCount val="1"/>
                <c:pt idx="0">
                  <c:v>% of Total Budegt Revenues (Budget RNM) (rha)</c:v>
                </c:pt>
              </c:strCache>
            </c:strRef>
          </c:tx>
          <c:spPr>
            <a:ln w="22225" cap="rnd">
              <a:solidFill>
                <a:schemeClr val="accent1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5"/>
              <c:layout>
                <c:manualLayout>
                  <c:x val="-8.6071987480438275E-2"/>
                  <c:y val="-0.194319880418535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622-4081-8DFC-E99BD2EB1602}"/>
                </c:ext>
              </c:extLst>
            </c:dLbl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'envir taxes'!$G$6:$G$11</c:f>
              <c:numCache>
                <c:formatCode>0%</c:formatCode>
                <c:ptCount val="6"/>
                <c:pt idx="0">
                  <c:v>6.558940929166962E-2</c:v>
                </c:pt>
                <c:pt idx="1">
                  <c:v>6.3079260656859953E-2</c:v>
                </c:pt>
                <c:pt idx="2">
                  <c:v>6.8298984111827277E-2</c:v>
                </c:pt>
                <c:pt idx="3">
                  <c:v>6.7311183287378201E-2</c:v>
                </c:pt>
                <c:pt idx="4">
                  <c:v>6.62461356658261E-2</c:v>
                </c:pt>
                <c:pt idx="5" formatCode="0.0%">
                  <c:v>6.5467913641346479E-2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622-4081-8DFC-E99BD2EB1602}"/>
            </c:ext>
          </c:extLst>
        </c:ser>
        <c:ser>
          <c:idx val="5"/>
          <c:order val="5"/>
          <c:tx>
            <c:strRef>
              <c:f>'envir taxes'!$H$5</c:f>
              <c:strCache>
                <c:ptCount val="1"/>
                <c:pt idx="0">
                  <c:v>% of GDP (rha)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5"/>
              <c:layout>
                <c:manualLayout>
                  <c:x val="-7.82472613458529E-2"/>
                  <c:y val="9.4668659691081222E-2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Corbel" panose="020B0503020204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622-4081-8DFC-E99BD2EB16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'envir taxes'!$H$6:$H$11</c:f>
              <c:numCache>
                <c:formatCode>0%</c:formatCode>
                <c:ptCount val="6"/>
                <c:pt idx="0">
                  <c:v>1.8675274674467671E-2</c:v>
                </c:pt>
                <c:pt idx="1">
                  <c:v>1.8336107942825246E-2</c:v>
                </c:pt>
                <c:pt idx="2">
                  <c:v>1.9481205305669127E-2</c:v>
                </c:pt>
                <c:pt idx="3">
                  <c:v>1.9806318330318488E-2</c:v>
                </c:pt>
                <c:pt idx="4">
                  <c:v>1.8762281855127898E-2</c:v>
                </c:pt>
                <c:pt idx="5" formatCode="0.0%">
                  <c:v>1.9567451966906346E-2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622-4081-8DFC-E99BD2EB1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3634815"/>
        <c:axId val="273626911"/>
      </c:lineChart>
      <c:catAx>
        <c:axId val="273631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273627743"/>
        <c:crosses val="autoZero"/>
        <c:auto val="1"/>
        <c:lblAlgn val="ctr"/>
        <c:lblOffset val="100"/>
        <c:noMultiLvlLbl val="0"/>
      </c:catAx>
      <c:valAx>
        <c:axId val="273627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r>
                  <a:rPr lang="en-GB" sz="800"/>
                  <a:t>in mill MKD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orbel" panose="020B0503020204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273631071"/>
        <c:crosses val="autoZero"/>
        <c:crossBetween val="between"/>
      </c:valAx>
      <c:valAx>
        <c:axId val="273626911"/>
        <c:scaling>
          <c:orientation val="minMax"/>
          <c:max val="0.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273634815"/>
        <c:crosses val="max"/>
        <c:crossBetween val="between"/>
      </c:valAx>
      <c:catAx>
        <c:axId val="273634815"/>
        <c:scaling>
          <c:orientation val="minMax"/>
        </c:scaling>
        <c:delete val="1"/>
        <c:axPos val="b"/>
        <c:majorTickMark val="out"/>
        <c:minorTickMark val="none"/>
        <c:tickLblPos val="nextTo"/>
        <c:crossAx val="27362691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egendEntry>
        <c:idx val="4"/>
        <c:txPr>
          <a:bodyPr rot="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0.65774565737968205"/>
          <c:y val="0.23199445938554844"/>
          <c:w val="0.32660489035114743"/>
          <c:h val="0.663795385626118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orbel" panose="020B05030202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r>
              <a:rPr lang="en-US" sz="1400"/>
              <a:t>Total primary energy production by energy commodities in 000 toe, by years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596403582711432E-2"/>
          <c:y val="0.12394315869906822"/>
          <c:w val="0.88948075354810419"/>
          <c:h val="0.58515502542066666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'Prim_Ener2005-2022'!$A$5</c:f>
              <c:strCache>
                <c:ptCount val="1"/>
                <c:pt idx="0">
                  <c:v>Solid fuels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'Prim_Ener2005-2022'!$B$3:$S$3</c:f>
              <c:strCach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strCache>
            </c:strRef>
          </c:cat>
          <c:val>
            <c:numRef>
              <c:f>'Prim_Ener2005-2022'!$B$5:$S$5</c:f>
              <c:numCache>
                <c:formatCode>0.000</c:formatCode>
                <c:ptCount val="18"/>
                <c:pt idx="0">
                  <c:v>1288.423</c:v>
                </c:pt>
                <c:pt idx="1">
                  <c:v>1295.6120000000001</c:v>
                </c:pt>
                <c:pt idx="2">
                  <c:v>1254.115</c:v>
                </c:pt>
                <c:pt idx="3">
                  <c:v>1377.6020000000001</c:v>
                </c:pt>
                <c:pt idx="4">
                  <c:v>1293.211</c:v>
                </c:pt>
                <c:pt idx="5">
                  <c:v>1194.1310000000001</c:v>
                </c:pt>
                <c:pt idx="6">
                  <c:v>1409.953</c:v>
                </c:pt>
                <c:pt idx="7">
                  <c:v>1245.72</c:v>
                </c:pt>
                <c:pt idx="8">
                  <c:v>1052.6790000000001</c:v>
                </c:pt>
                <c:pt idx="9">
                  <c:v>986.01900000000001</c:v>
                </c:pt>
                <c:pt idx="10">
                  <c:v>876.18700000000001</c:v>
                </c:pt>
                <c:pt idx="11">
                  <c:v>745.17899999999997</c:v>
                </c:pt>
                <c:pt idx="12">
                  <c:v>848.59799999999996</c:v>
                </c:pt>
                <c:pt idx="13">
                  <c:v>799.93299999999999</c:v>
                </c:pt>
                <c:pt idx="14">
                  <c:v>860.20699999999999</c:v>
                </c:pt>
                <c:pt idx="15">
                  <c:v>684.82600000000002</c:v>
                </c:pt>
                <c:pt idx="16">
                  <c:v>551.745</c:v>
                </c:pt>
                <c:pt idx="17">
                  <c:v>710.91099999999994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CC8-43D7-838D-BA9AC29D71F6}"/>
            </c:ext>
          </c:extLst>
        </c:ser>
        <c:ser>
          <c:idx val="2"/>
          <c:order val="2"/>
          <c:tx>
            <c:strRef>
              <c:f>'Prim_Ener2005-2022'!$A$6</c:f>
              <c:strCache>
                <c:ptCount val="1"/>
                <c:pt idx="0">
                  <c:v>Hydroelectricity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'Prim_Ener2005-2022'!$B$3:$S$3</c:f>
              <c:strCach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strCache>
            </c:strRef>
          </c:cat>
          <c:val>
            <c:numRef>
              <c:f>'Prim_Ener2005-2022'!$B$6:$S$6</c:f>
              <c:numCache>
                <c:formatCode>0.000</c:formatCode>
                <c:ptCount val="18"/>
                <c:pt idx="0">
                  <c:v>128.245</c:v>
                </c:pt>
                <c:pt idx="1">
                  <c:v>141.81200000000001</c:v>
                </c:pt>
                <c:pt idx="2">
                  <c:v>86.83</c:v>
                </c:pt>
                <c:pt idx="3">
                  <c:v>72.221000000000004</c:v>
                </c:pt>
                <c:pt idx="4">
                  <c:v>109.209</c:v>
                </c:pt>
                <c:pt idx="5">
                  <c:v>209.029</c:v>
                </c:pt>
                <c:pt idx="6">
                  <c:v>123.202</c:v>
                </c:pt>
                <c:pt idx="7">
                  <c:v>89.472999999999999</c:v>
                </c:pt>
                <c:pt idx="8">
                  <c:v>136.16999999999999</c:v>
                </c:pt>
                <c:pt idx="9">
                  <c:v>103.733</c:v>
                </c:pt>
                <c:pt idx="10">
                  <c:v>160.34700000000001</c:v>
                </c:pt>
                <c:pt idx="11">
                  <c:v>163.11099999999999</c:v>
                </c:pt>
                <c:pt idx="12">
                  <c:v>95.447999999999993</c:v>
                </c:pt>
                <c:pt idx="13">
                  <c:v>154</c:v>
                </c:pt>
                <c:pt idx="14">
                  <c:v>100.039</c:v>
                </c:pt>
                <c:pt idx="15">
                  <c:v>109.794</c:v>
                </c:pt>
                <c:pt idx="16">
                  <c:v>124.79300000000001</c:v>
                </c:pt>
                <c:pt idx="17">
                  <c:v>115.654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CC8-43D7-838D-BA9AC29D71F6}"/>
            </c:ext>
          </c:extLst>
        </c:ser>
        <c:ser>
          <c:idx val="3"/>
          <c:order val="3"/>
          <c:tx>
            <c:strRef>
              <c:f>'Prim_Ener2005-2022'!$A$7</c:f>
              <c:strCache>
                <c:ptCount val="1"/>
                <c:pt idx="0">
                  <c:v>Solar electricity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'Prim_Ener2005-2022'!$B$3:$S$3</c:f>
              <c:strCach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strCache>
            </c:strRef>
          </c:cat>
          <c:val>
            <c:numRef>
              <c:f>'Prim_Ener2005-2022'!$B$7:$S$7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 formatCode="0.000">
                  <c:v>2E-3</c:v>
                </c:pt>
                <c:pt idx="6" formatCode="0.000">
                  <c:v>0.10100000000000001</c:v>
                </c:pt>
                <c:pt idx="7" formatCode="0.000">
                  <c:v>0.24399999999999999</c:v>
                </c:pt>
                <c:pt idx="8" formatCode="0.000">
                  <c:v>0.77800000000000002</c:v>
                </c:pt>
                <c:pt idx="9" formatCode="0.000">
                  <c:v>1.2370000000000001</c:v>
                </c:pt>
                <c:pt idx="10" formatCode="0.000">
                  <c:v>1.9430000000000001</c:v>
                </c:pt>
                <c:pt idx="11" formatCode="0.000">
                  <c:v>2.0369999999999999</c:v>
                </c:pt>
                <c:pt idx="12" formatCode="0.000">
                  <c:v>2.0419999999999998</c:v>
                </c:pt>
                <c:pt idx="13" formatCode="0.000">
                  <c:v>1.9590000000000001</c:v>
                </c:pt>
                <c:pt idx="14" formatCode="0.000">
                  <c:v>1.9970000000000001</c:v>
                </c:pt>
                <c:pt idx="15" formatCode="0.000">
                  <c:v>2.077</c:v>
                </c:pt>
                <c:pt idx="16" formatCode="0.000">
                  <c:v>4.3840000000000003</c:v>
                </c:pt>
                <c:pt idx="17" formatCode="0.000">
                  <c:v>7.899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CC8-43D7-838D-BA9AC29D71F6}"/>
            </c:ext>
          </c:extLst>
        </c:ser>
        <c:ser>
          <c:idx val="4"/>
          <c:order val="4"/>
          <c:tx>
            <c:strRef>
              <c:f>'Prim_Ener2005-2022'!$A$8</c:f>
              <c:strCache>
                <c:ptCount val="1"/>
                <c:pt idx="0">
                  <c:v>Solar thermal energy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'Prim_Ener2005-2022'!$B$3:$S$3</c:f>
              <c:strCach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strCache>
            </c:strRef>
          </c:cat>
          <c:val>
            <c:numRef>
              <c:f>'Prim_Ener2005-2022'!$B$8:$S$8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 formatCode="0.000">
                  <c:v>2.8879999999999999</c:v>
                </c:pt>
                <c:pt idx="17" formatCode="0.000">
                  <c:v>2.8980000000000001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CC8-43D7-838D-BA9AC29D71F6}"/>
            </c:ext>
          </c:extLst>
        </c:ser>
        <c:ser>
          <c:idx val="5"/>
          <c:order val="5"/>
          <c:tx>
            <c:strRef>
              <c:f>'Prim_Ener2005-2022'!$A$9</c:f>
              <c:strCache>
                <c:ptCount val="1"/>
                <c:pt idx="0">
                  <c:v>Wind electricity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'Prim_Ener2005-2022'!$B$3:$S$3</c:f>
              <c:strCach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strCache>
            </c:strRef>
          </c:cat>
          <c:val>
            <c:numRef>
              <c:f>'Prim_Ener2005-2022'!$B$9:$S$9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0.000">
                  <c:v>6.0720000000000001</c:v>
                </c:pt>
                <c:pt idx="10" formatCode="0.000">
                  <c:v>10.382</c:v>
                </c:pt>
                <c:pt idx="11" formatCode="0.000">
                  <c:v>9.4120000000000008</c:v>
                </c:pt>
                <c:pt idx="12" formatCode="0.000">
                  <c:v>9.4979999999999993</c:v>
                </c:pt>
                <c:pt idx="13" formatCode="0.000">
                  <c:v>8.3680000000000003</c:v>
                </c:pt>
                <c:pt idx="14" formatCode="0.000">
                  <c:v>8.7520000000000007</c:v>
                </c:pt>
                <c:pt idx="15" formatCode="0.000">
                  <c:v>10.048</c:v>
                </c:pt>
                <c:pt idx="16" formatCode="0.000">
                  <c:v>8.8840000000000003</c:v>
                </c:pt>
                <c:pt idx="17" formatCode="0.000">
                  <c:v>9.2550000000000008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3CC8-43D7-838D-BA9AC29D71F6}"/>
            </c:ext>
          </c:extLst>
        </c:ser>
        <c:ser>
          <c:idx val="6"/>
          <c:order val="6"/>
          <c:tx>
            <c:strRef>
              <c:f>'Prim_Ener2005-2022'!$A$10</c:f>
              <c:strCache>
                <c:ptCount val="1"/>
                <c:pt idx="0">
                  <c:v>Biogas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'Prim_Ener2005-2022'!$B$3:$S$3</c:f>
              <c:strCach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strCache>
            </c:strRef>
          </c:cat>
          <c:val>
            <c:numRef>
              <c:f>'Prim_Ener2005-2022'!$B$10:$S$10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 formatCode="0.000">
                  <c:v>1.79</c:v>
                </c:pt>
                <c:pt idx="11" formatCode="0.000">
                  <c:v>3.1909999999999998</c:v>
                </c:pt>
                <c:pt idx="12" formatCode="0.000">
                  <c:v>4.5650000000000004</c:v>
                </c:pt>
                <c:pt idx="13" formatCode="0.000">
                  <c:v>4.7859999999999996</c:v>
                </c:pt>
                <c:pt idx="14" formatCode="0.000">
                  <c:v>4.8789999999999996</c:v>
                </c:pt>
                <c:pt idx="15" formatCode="0.000">
                  <c:v>19.702999999999999</c:v>
                </c:pt>
                <c:pt idx="16" formatCode="0.000">
                  <c:v>18.506</c:v>
                </c:pt>
                <c:pt idx="17" formatCode="0.000">
                  <c:v>17.667999999999999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CC8-43D7-838D-BA9AC29D71F6}"/>
            </c:ext>
          </c:extLst>
        </c:ser>
        <c:ser>
          <c:idx val="7"/>
          <c:order val="7"/>
          <c:tx>
            <c:strRef>
              <c:f>'Prim_Ener2005-2022'!$A$11</c:f>
              <c:strCache>
                <c:ptCount val="1"/>
                <c:pt idx="0">
                  <c:v>Geothermal heat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'Prim_Ener2005-2022'!$B$3:$S$3</c:f>
              <c:strCach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strCache>
            </c:strRef>
          </c:cat>
          <c:val>
            <c:numRef>
              <c:f>'Prim_Ener2005-2022'!$B$11:$S$11</c:f>
              <c:numCache>
                <c:formatCode>0.000</c:formatCode>
                <c:ptCount val="18"/>
                <c:pt idx="0">
                  <c:v>10.047000000000001</c:v>
                </c:pt>
                <c:pt idx="1">
                  <c:v>10.356</c:v>
                </c:pt>
                <c:pt idx="2">
                  <c:v>9.85</c:v>
                </c:pt>
                <c:pt idx="3">
                  <c:v>8.9179999999999993</c:v>
                </c:pt>
                <c:pt idx="4">
                  <c:v>9.7490000000000006</c:v>
                </c:pt>
                <c:pt idx="5">
                  <c:v>11.352</c:v>
                </c:pt>
                <c:pt idx="6">
                  <c:v>11.936999999999999</c:v>
                </c:pt>
                <c:pt idx="7">
                  <c:v>10.288</c:v>
                </c:pt>
                <c:pt idx="8">
                  <c:v>7.9539999999999997</c:v>
                </c:pt>
                <c:pt idx="9">
                  <c:v>6.8410000000000002</c:v>
                </c:pt>
                <c:pt idx="10">
                  <c:v>6.0339999999999998</c:v>
                </c:pt>
                <c:pt idx="11">
                  <c:v>5.6479999999999997</c:v>
                </c:pt>
                <c:pt idx="12">
                  <c:v>5.577</c:v>
                </c:pt>
                <c:pt idx="13">
                  <c:v>5.4009999999999998</c:v>
                </c:pt>
                <c:pt idx="14">
                  <c:v>4.8920000000000003</c:v>
                </c:pt>
                <c:pt idx="15">
                  <c:v>4.68</c:v>
                </c:pt>
                <c:pt idx="16">
                  <c:v>4.7880000000000003</c:v>
                </c:pt>
                <c:pt idx="17">
                  <c:v>4.4139999999999997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CC8-43D7-838D-BA9AC29D71F6}"/>
            </c:ext>
          </c:extLst>
        </c:ser>
        <c:ser>
          <c:idx val="8"/>
          <c:order val="8"/>
          <c:tx>
            <c:strRef>
              <c:f>'Prim_Ener2005-2022'!$A$12</c:f>
              <c:strCache>
                <c:ptCount val="1"/>
                <c:pt idx="0">
                  <c:v>Biomass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'Prim_Ener2005-2022'!$B$3:$S$3</c:f>
              <c:strCach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strCache>
            </c:strRef>
          </c:cat>
          <c:val>
            <c:numRef>
              <c:f>'Prim_Ener2005-2022'!$B$12:$S$12</c:f>
              <c:numCache>
                <c:formatCode>0.000</c:formatCode>
                <c:ptCount val="18"/>
                <c:pt idx="0">
                  <c:v>201.79499999999999</c:v>
                </c:pt>
                <c:pt idx="1">
                  <c:v>206.18</c:v>
                </c:pt>
                <c:pt idx="2">
                  <c:v>196.00700000000001</c:v>
                </c:pt>
                <c:pt idx="3">
                  <c:v>182.80199999999999</c:v>
                </c:pt>
                <c:pt idx="4">
                  <c:v>192.43600000000001</c:v>
                </c:pt>
                <c:pt idx="5">
                  <c:v>189.023</c:v>
                </c:pt>
                <c:pt idx="6">
                  <c:v>204.566</c:v>
                </c:pt>
                <c:pt idx="7">
                  <c:v>212.143</c:v>
                </c:pt>
                <c:pt idx="8">
                  <c:v>225.24799999999999</c:v>
                </c:pt>
                <c:pt idx="9">
                  <c:v>222.18899999999999</c:v>
                </c:pt>
                <c:pt idx="10">
                  <c:v>206.88</c:v>
                </c:pt>
                <c:pt idx="11">
                  <c:v>182.517</c:v>
                </c:pt>
                <c:pt idx="12">
                  <c:v>186.93199999999999</c:v>
                </c:pt>
                <c:pt idx="13">
                  <c:v>159.77000000000001</c:v>
                </c:pt>
                <c:pt idx="14">
                  <c:v>164.636</c:v>
                </c:pt>
                <c:pt idx="15">
                  <c:v>159.82</c:v>
                </c:pt>
                <c:pt idx="16">
                  <c:v>171.80199999999999</c:v>
                </c:pt>
                <c:pt idx="17">
                  <c:v>170.22300000000001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3CC8-43D7-838D-BA9AC29D71F6}"/>
            </c:ext>
          </c:extLst>
        </c:ser>
        <c:ser>
          <c:idx val="9"/>
          <c:order val="9"/>
          <c:tx>
            <c:strRef>
              <c:f>'Prim_Ener2005-2022'!$A$13</c:f>
              <c:strCache>
                <c:ptCount val="1"/>
                <c:pt idx="0">
                  <c:v>Biofuel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'Prim_Ener2005-2022'!$B$3:$S$3</c:f>
              <c:strCach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strCache>
            </c:strRef>
          </c:cat>
          <c:val>
            <c:numRef>
              <c:f>'Prim_Ener2005-2022'!$B$13:$S$13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 formatCode="0.000">
                  <c:v>2.9689999999999999</c:v>
                </c:pt>
                <c:pt idx="3" formatCode="0.000">
                  <c:v>1.0589999999999999</c:v>
                </c:pt>
                <c:pt idx="4" formatCode="0.000">
                  <c:v>0.50800000000000001</c:v>
                </c:pt>
                <c:pt idx="5" formatCode="0.000">
                  <c:v>1.766</c:v>
                </c:pt>
                <c:pt idx="6" formatCode="0.000">
                  <c:v>3.988</c:v>
                </c:pt>
                <c:pt idx="7" formatCode="0.000">
                  <c:v>0.78100000000000003</c:v>
                </c:pt>
                <c:pt idx="8">
                  <c:v>0</c:v>
                </c:pt>
                <c:pt idx="9" formatCode="0.000">
                  <c:v>3.073</c:v>
                </c:pt>
                <c:pt idx="10" formatCode="0.000">
                  <c:v>1.91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 formatCode="0.000">
                  <c:v>1.1919999999999999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CC8-43D7-838D-BA9AC29D7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78309120"/>
        <c:axId val="5783095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'Prim_Ener2005-2022'!$A$4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'Prim_Ener2005-2022'!$B$3:$S$3</c15:sqref>
                        </c15:formulaRef>
                      </c:ext>
                    </c:extLst>
                    <c:strCache>
                      <c:ptCount val="18"/>
                      <c:pt idx="0">
                        <c:v>2005</c:v>
                      </c:pt>
                      <c:pt idx="1">
                        <c:v>2006</c:v>
                      </c:pt>
                      <c:pt idx="2">
                        <c:v>2007</c:v>
                      </c:pt>
                      <c:pt idx="3">
                        <c:v>2008</c:v>
                      </c:pt>
                      <c:pt idx="4">
                        <c:v>2009</c:v>
                      </c:pt>
                      <c:pt idx="5">
                        <c:v>2010</c:v>
                      </c:pt>
                      <c:pt idx="6">
                        <c:v>2011</c:v>
                      </c:pt>
                      <c:pt idx="7">
                        <c:v>2012</c:v>
                      </c:pt>
                      <c:pt idx="8">
                        <c:v>2013</c:v>
                      </c:pt>
                      <c:pt idx="9">
                        <c:v>2014</c:v>
                      </c:pt>
                      <c:pt idx="10">
                        <c:v>2015</c:v>
                      </c:pt>
                      <c:pt idx="11">
                        <c:v>2016</c:v>
                      </c:pt>
                      <c:pt idx="12">
                        <c:v>2017</c:v>
                      </c:pt>
                      <c:pt idx="13">
                        <c:v>2018</c:v>
                      </c:pt>
                      <c:pt idx="14">
                        <c:v>2019</c:v>
                      </c:pt>
                      <c:pt idx="15">
                        <c:v>2020</c:v>
                      </c:pt>
                      <c:pt idx="16">
                        <c:v>2021</c:v>
                      </c:pt>
                      <c:pt idx="17">
                        <c:v>2022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'Prim_Ener2005-2022'!$B$4:$S$4</c15:sqref>
                        </c15:formulaRef>
                      </c:ext>
                    </c:extLst>
                    <c:numCache>
                      <c:formatCode>0.000</c:formatCode>
                      <c:ptCount val="18"/>
                      <c:pt idx="0">
                        <c:v>1628.51</c:v>
                      </c:pt>
                      <c:pt idx="1">
                        <c:v>1653.9590000000001</c:v>
                      </c:pt>
                      <c:pt idx="2">
                        <c:v>1549.77</c:v>
                      </c:pt>
                      <c:pt idx="3">
                        <c:v>1642.6010000000001</c:v>
                      </c:pt>
                      <c:pt idx="4">
                        <c:v>1605.1130000000001</c:v>
                      </c:pt>
                      <c:pt idx="5">
                        <c:v>1605.3019999999999</c:v>
                      </c:pt>
                      <c:pt idx="6">
                        <c:v>1753.7470000000001</c:v>
                      </c:pt>
                      <c:pt idx="7">
                        <c:v>1558.6479999999999</c:v>
                      </c:pt>
                      <c:pt idx="8">
                        <c:v>1422.829</c:v>
                      </c:pt>
                      <c:pt idx="9">
                        <c:v>1329.164</c:v>
                      </c:pt>
                      <c:pt idx="10">
                        <c:v>1265.473</c:v>
                      </c:pt>
                      <c:pt idx="11">
                        <c:v>1111.095</c:v>
                      </c:pt>
                      <c:pt idx="12">
                        <c:v>1152.6590000000001</c:v>
                      </c:pt>
                      <c:pt idx="13">
                        <c:v>1134.2180000000001</c:v>
                      </c:pt>
                      <c:pt idx="14">
                        <c:v>1145.402</c:v>
                      </c:pt>
                      <c:pt idx="15">
                        <c:v>992.14</c:v>
                      </c:pt>
                      <c:pt idx="16">
                        <c:v>887.79100000000005</c:v>
                      </c:pt>
                      <c:pt idx="17">
                        <c:v>1038.923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3CC8-43D7-838D-BA9AC29D71F6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0"/>
          <c:order val="10"/>
          <c:tx>
            <c:strRef>
              <c:f>'Prim_Ener2005-2022'!$A$14</c:f>
              <c:strCache>
                <c:ptCount val="1"/>
                <c:pt idx="0">
                  <c:v>Solid fuels% of total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'Prim_Ener2005-2022'!$B$3:$S$3</c:f>
              <c:strCach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strCache>
            </c:strRef>
          </c:cat>
          <c:val>
            <c:numRef>
              <c:f>'Prim_Ener2005-2022'!$B$14:$S$14</c:f>
              <c:numCache>
                <c:formatCode>0%</c:formatCode>
                <c:ptCount val="18"/>
                <c:pt idx="0">
                  <c:v>0.79116677207999953</c:v>
                </c:pt>
                <c:pt idx="1">
                  <c:v>0.78333985304351561</c:v>
                </c:pt>
                <c:pt idx="2">
                  <c:v>0.80922653038838022</c:v>
                </c:pt>
                <c:pt idx="3">
                  <c:v>0.83867110759094876</c:v>
                </c:pt>
                <c:pt idx="4">
                  <c:v>0.80568221676604701</c:v>
                </c:pt>
                <c:pt idx="5">
                  <c:v>0.7438668861061658</c:v>
                </c:pt>
                <c:pt idx="6">
                  <c:v>0.8039660224650419</c:v>
                </c:pt>
                <c:pt idx="7">
                  <c:v>0.79923112851650924</c:v>
                </c:pt>
                <c:pt idx="8">
                  <c:v>0.73984927211913742</c:v>
                </c:pt>
                <c:pt idx="9">
                  <c:v>0.74183396480795449</c:v>
                </c:pt>
                <c:pt idx="10">
                  <c:v>0.69237905510429698</c:v>
                </c:pt>
                <c:pt idx="11">
                  <c:v>0.67067082472695849</c:v>
                </c:pt>
                <c:pt idx="12">
                  <c:v>0.73620906096252225</c:v>
                </c:pt>
                <c:pt idx="13">
                  <c:v>0.70527270771580064</c:v>
                </c:pt>
                <c:pt idx="14">
                  <c:v>0.75100881611870762</c:v>
                </c:pt>
                <c:pt idx="15">
                  <c:v>0.69025137581389728</c:v>
                </c:pt>
                <c:pt idx="16">
                  <c:v>0.62148073138835602</c:v>
                </c:pt>
                <c:pt idx="17">
                  <c:v>0.68427689058765662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3CC8-43D7-838D-BA9AC29D7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3621087"/>
        <c:axId val="273635647"/>
      </c:lineChart>
      <c:catAx>
        <c:axId val="578309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578309512"/>
        <c:crosses val="autoZero"/>
        <c:auto val="1"/>
        <c:lblAlgn val="ctr"/>
        <c:lblOffset val="100"/>
        <c:noMultiLvlLbl val="0"/>
      </c:catAx>
      <c:valAx>
        <c:axId val="578309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578309120"/>
        <c:crosses val="autoZero"/>
        <c:crossBetween val="between"/>
      </c:valAx>
      <c:valAx>
        <c:axId val="273635647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273621087"/>
        <c:crosses val="max"/>
        <c:crossBetween val="between"/>
      </c:valAx>
      <c:catAx>
        <c:axId val="2736210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736356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898277452917234"/>
          <c:y val="0.79702196630655997"/>
          <c:w val="0.88101725979582424"/>
          <c:h val="0.108454206382096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orbel" panose="020B05030202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r>
              <a:rPr lang="en-GB"/>
              <a:t>Electricity production structure domestic producers, 2021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F02-444E-9834-A2827446FE69}"/>
              </c:ext>
            </c:extLst>
          </c:dPt>
          <c:dPt>
            <c:idx val="1"/>
            <c:bubble3D val="0"/>
            <c:explosion val="39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F02-444E-9834-A2827446FE6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F02-444E-9834-A2827446FE6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F02-444E-9834-A2827446FE6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F02-444E-9834-A2827446FE6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F02-444E-9834-A2827446FE6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F02-444E-9834-A2827446FE69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9F02-444E-9834-A2827446FE69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9F02-444E-9834-A2827446FE69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9F02-444E-9834-A2827446FE69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9F02-444E-9834-A2827446FE69}"/>
              </c:ext>
            </c:extLst>
          </c:dPt>
          <c:dLbls>
            <c:dLbl>
              <c:idx val="0"/>
              <c:layout>
                <c:manualLayout>
                  <c:x val="4.1539443009009053E-2"/>
                  <c:y val="-7.196177400901809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02-444E-9834-A2827446FE69}"/>
                </c:ext>
              </c:extLst>
            </c:dLbl>
            <c:dLbl>
              <c:idx val="1"/>
              <c:layout>
                <c:manualLayout>
                  <c:x val="0.10609529057166237"/>
                  <c:y val="-5.211745967651486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F02-444E-9834-A2827446FE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(Regulatory_RKE_energy_dom_prod!$B$6:$B$8,Regulatory_RKE_energy_dom_prod!$B$15:$B$22)</c:f>
              <c:strCache>
                <c:ptCount val="11"/>
                <c:pt idx="0">
                  <c:v>TE Bitola</c:v>
                </c:pt>
                <c:pt idx="1">
                  <c:v>TE Oslomej</c:v>
                </c:pt>
                <c:pt idx="2">
                  <c:v>HPP production (total, GWh)</c:v>
                </c:pt>
                <c:pt idx="3">
                  <c:v>VEC Bogdanci</c:v>
                </c:pt>
                <c:pt idx="4">
                  <c:v>TE–TO Subsidiary - Energija </c:v>
                </c:pt>
                <c:pt idx="5">
                  <c:v>KOGEL North</c:v>
                </c:pt>
                <c:pt idx="6">
                  <c:v>TEC Negotino</c:v>
                </c:pt>
                <c:pt idx="7">
                  <c:v>TE-TO AD</c:v>
                </c:pt>
                <c:pt idx="8">
                  <c:v>Small HEPs</c:v>
                </c:pt>
                <c:pt idx="9">
                  <c:v>Photoelectric plants </c:v>
                </c:pt>
                <c:pt idx="10">
                  <c:v>TE Biogass</c:v>
                </c:pt>
              </c:strCache>
            </c:strRef>
          </c:cat>
          <c:val>
            <c:numRef>
              <c:f>(Regulatory_RKE_energy_dom_prod!$G$6:$G$8,Regulatory_RKE_energy_dom_prod!$G$15:$G$22)</c:f>
              <c:numCache>
                <c:formatCode>#,##0</c:formatCode>
                <c:ptCount val="11"/>
                <c:pt idx="0">
                  <c:v>1864.4</c:v>
                </c:pt>
                <c:pt idx="1">
                  <c:v>213.9</c:v>
                </c:pt>
                <c:pt idx="2">
                  <c:v>1078.5999999999999</c:v>
                </c:pt>
                <c:pt idx="3">
                  <c:v>103.3</c:v>
                </c:pt>
                <c:pt idx="4">
                  <c:v>0</c:v>
                </c:pt>
                <c:pt idx="5">
                  <c:v>13.9</c:v>
                </c:pt>
                <c:pt idx="6">
                  <c:v>27</c:v>
                </c:pt>
                <c:pt idx="7">
                  <c:v>1503.2</c:v>
                </c:pt>
                <c:pt idx="8">
                  <c:v>375</c:v>
                </c:pt>
                <c:pt idx="9">
                  <c:v>52</c:v>
                </c:pt>
                <c:pt idx="10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F02-444E-9834-A2827446FE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orbel" panose="020B05030202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r>
              <a:rPr lang="en-GB"/>
              <a:t>Electricity production structure domestic producers, 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BD0-4BD0-AF07-3EC4D54AAB3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BD0-4BD0-AF07-3EC4D54AAB3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BD0-4BD0-AF07-3EC4D54AAB3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BD0-4BD0-AF07-3EC4D54AAB3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BD0-4BD0-AF07-3EC4D54AAB3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BD0-4BD0-AF07-3EC4D54AAB3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BD0-4BD0-AF07-3EC4D54AAB3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4BD0-4BD0-AF07-3EC4D54AAB3B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4BD0-4BD0-AF07-3EC4D54AAB3B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4BD0-4BD0-AF07-3EC4D54AAB3B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4BD0-4BD0-AF07-3EC4D54AAB3B}"/>
              </c:ext>
            </c:extLst>
          </c:dPt>
          <c:dLbls>
            <c:dLbl>
              <c:idx val="0"/>
              <c:layout>
                <c:manualLayout>
                  <c:x val="0.11500310407572195"/>
                  <c:y val="-1.9884095684620618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D0-4BD0-AF07-3EC4D54AAB3B}"/>
                </c:ext>
              </c:extLst>
            </c:dLbl>
            <c:dLbl>
              <c:idx val="1"/>
              <c:layout>
                <c:manualLayout>
                  <c:x val="0.15076282415361925"/>
                  <c:y val="-2.551211013153270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D0-4BD0-AF07-3EC4D54AAB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(Regulatory_RKE_energy_dom_prod!$B$6:$B$8,Regulatory_RKE_energy_dom_prod!$B$15:$B$22)</c:f>
              <c:strCache>
                <c:ptCount val="11"/>
                <c:pt idx="0">
                  <c:v>TE Bitola</c:v>
                </c:pt>
                <c:pt idx="1">
                  <c:v>TE Oslomej</c:v>
                </c:pt>
                <c:pt idx="2">
                  <c:v>HPP production (total, GWh)</c:v>
                </c:pt>
                <c:pt idx="3">
                  <c:v>VEC Bogdanci</c:v>
                </c:pt>
                <c:pt idx="4">
                  <c:v>TE–TO Subsidiary - Energija </c:v>
                </c:pt>
                <c:pt idx="5">
                  <c:v>KOGEL North</c:v>
                </c:pt>
                <c:pt idx="6">
                  <c:v>TEC Negotino</c:v>
                </c:pt>
                <c:pt idx="7">
                  <c:v>TE-TO AD</c:v>
                </c:pt>
                <c:pt idx="8">
                  <c:v>Small HEPs</c:v>
                </c:pt>
                <c:pt idx="9">
                  <c:v>Photoelectric plants </c:v>
                </c:pt>
                <c:pt idx="10">
                  <c:v>TE Biogass</c:v>
                </c:pt>
              </c:strCache>
            </c:strRef>
          </c:cat>
          <c:val>
            <c:numRef>
              <c:f>(Regulatory_RKE_energy_dom_prod!$H$6:$H$8,Regulatory_RKE_energy_dom_prod!$H$15:$H$22)</c:f>
              <c:numCache>
                <c:formatCode>#,##0</c:formatCode>
                <c:ptCount val="11"/>
                <c:pt idx="0">
                  <c:v>2354</c:v>
                </c:pt>
                <c:pt idx="1">
                  <c:v>267.44</c:v>
                </c:pt>
                <c:pt idx="2">
                  <c:v>985.18</c:v>
                </c:pt>
                <c:pt idx="3">
                  <c:v>107.66</c:v>
                </c:pt>
                <c:pt idx="4">
                  <c:v>0.8</c:v>
                </c:pt>
                <c:pt idx="5">
                  <c:v>40.229999999999997</c:v>
                </c:pt>
                <c:pt idx="6">
                  <c:v>412.62</c:v>
                </c:pt>
                <c:pt idx="7">
                  <c:v>936.81</c:v>
                </c:pt>
                <c:pt idx="8">
                  <c:v>412.22</c:v>
                </c:pt>
                <c:pt idx="9">
                  <c:v>76.84</c:v>
                </c:pt>
                <c:pt idx="10">
                  <c:v>51.38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4BD0-4BD0-AF07-3EC4D54AAB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orbel" panose="020B05030202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'GDP components RNM_2019_2021'!$B$7</c:f>
              <c:strCache>
                <c:ptCount val="1"/>
                <c:pt idx="0">
                  <c:v>A - Agriculture, forestry and fishing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RNM_2019_2021'!$K$7</c:f>
              <c:numCache>
                <c:formatCode>0.0%</c:formatCode>
                <c:ptCount val="1"/>
                <c:pt idx="0">
                  <c:v>9.3656789622619543E-2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32-4A3F-9E03-58AF3E132CA7}"/>
            </c:ext>
          </c:extLst>
        </c:ser>
        <c:ser>
          <c:idx val="1"/>
          <c:order val="1"/>
          <c:tx>
            <c:strRef>
              <c:f>'[2]BDP components RNM_2019'!$B$8</c:f>
              <c:strCache>
                <c:ptCount val="1"/>
                <c:pt idx="0">
                  <c:v>01. Crop and animal production, hunting and related service activities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RNM_2019'!$K$8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E832-4A3F-9E03-58AF3E132CA7}"/>
            </c:ext>
          </c:extLst>
        </c:ser>
        <c:ser>
          <c:idx val="2"/>
          <c:order val="2"/>
          <c:tx>
            <c:strRef>
              <c:f>'[2]BDP components RNM_2019'!$B$9</c:f>
              <c:strCache>
                <c:ptCount val="1"/>
                <c:pt idx="0">
                  <c:v>02. Forestry and logging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2-E832-4A3F-9E03-58AF3E132CA7}"/>
            </c:ext>
          </c:extLst>
        </c:ser>
        <c:ser>
          <c:idx val="3"/>
          <c:order val="3"/>
          <c:tx>
            <c:strRef>
              <c:f>'[2]BDP components RNM_2019'!$B$10</c:f>
              <c:strCache>
                <c:ptCount val="1"/>
                <c:pt idx="0">
                  <c:v>03. Fishing and aquaculture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3-E832-4A3F-9E03-58AF3E132CA7}"/>
            </c:ext>
          </c:extLst>
        </c:ser>
        <c:ser>
          <c:idx val="4"/>
          <c:order val="4"/>
          <c:tx>
            <c:strRef>
              <c:f>'GDP components RNM_2019_2021'!$B$11</c:f>
              <c:strCache>
                <c:ptCount val="1"/>
                <c:pt idx="0">
                  <c:v>B - Mining and quarrying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RNM_2019_2021'!$K$11</c:f>
              <c:numCache>
                <c:formatCode>0.0%</c:formatCode>
                <c:ptCount val="1"/>
                <c:pt idx="0">
                  <c:v>1.726459859475744E-2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32-4A3F-9E03-58AF3E132CA7}"/>
            </c:ext>
          </c:extLst>
        </c:ser>
        <c:ser>
          <c:idx val="5"/>
          <c:order val="5"/>
          <c:tx>
            <c:strRef>
              <c:f>'GDP components RNM_2019_2021'!$B$12</c:f>
              <c:strCache>
                <c:ptCount val="1"/>
                <c:pt idx="0">
                  <c:v>05. Mining of coal and lignite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RNM_2019_2021'!$K$12</c:f>
              <c:numCache>
                <c:formatCode>0.00%</c:formatCode>
                <c:ptCount val="1"/>
                <c:pt idx="0">
                  <c:v>2.1614000551988322E-4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832-4A3F-9E03-58AF3E132CA7}"/>
            </c:ext>
          </c:extLst>
        </c:ser>
        <c:ser>
          <c:idx val="6"/>
          <c:order val="6"/>
          <c:tx>
            <c:strRef>
              <c:f>'[2]BDP components RNM_2019'!$B$13</c:f>
              <c:strCache>
                <c:ptCount val="1"/>
                <c:pt idx="0">
                  <c:v>06. Extraction of crude petroleum and natural gas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6-E832-4A3F-9E03-58AF3E132CA7}"/>
            </c:ext>
          </c:extLst>
        </c:ser>
        <c:ser>
          <c:idx val="7"/>
          <c:order val="7"/>
          <c:tx>
            <c:strRef>
              <c:f>'[2]BDP components RNM_2019'!$B$14</c:f>
              <c:strCache>
                <c:ptCount val="1"/>
                <c:pt idx="0">
                  <c:v>07. Mining of metal ores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7-E832-4A3F-9E03-58AF3E132CA7}"/>
            </c:ext>
          </c:extLst>
        </c:ser>
        <c:ser>
          <c:idx val="8"/>
          <c:order val="8"/>
          <c:tx>
            <c:strRef>
              <c:f>'[2]BDP components RNM_2019'!$B$15</c:f>
              <c:strCache>
                <c:ptCount val="1"/>
                <c:pt idx="0">
                  <c:v>08. Other mining and quarrying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RNM_2019'!$K$15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8-E832-4A3F-9E03-58AF3E132CA7}"/>
            </c:ext>
          </c:extLst>
        </c:ser>
        <c:ser>
          <c:idx val="9"/>
          <c:order val="9"/>
          <c:tx>
            <c:strRef>
              <c:f>'[2]BDP components RNM_2019'!$B$16</c:f>
              <c:strCache>
                <c:ptCount val="1"/>
                <c:pt idx="0">
                  <c:v>09. Mining support service activities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RNM_2019'!$K$16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9-E832-4A3F-9E03-58AF3E132CA7}"/>
            </c:ext>
          </c:extLst>
        </c:ser>
        <c:ser>
          <c:idx val="10"/>
          <c:order val="10"/>
          <c:tx>
            <c:strRef>
              <c:f>'GDP components RNM_2019_2021'!$B$17</c:f>
              <c:strCache>
                <c:ptCount val="1"/>
                <c:pt idx="0">
                  <c:v>C - Manufacturing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RNM_2019_2021'!$K$17</c:f>
              <c:numCache>
                <c:formatCode>0.0%</c:formatCode>
                <c:ptCount val="1"/>
                <c:pt idx="0">
                  <c:v>0.1542557967086865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832-4A3F-9E03-58AF3E132CA7}"/>
            </c:ext>
          </c:extLst>
        </c:ser>
        <c:ser>
          <c:idx val="11"/>
          <c:order val="11"/>
          <c:tx>
            <c:strRef>
              <c:f>'[2]BDP components RNM_2019'!$B$18</c:f>
              <c:strCache>
                <c:ptCount val="1"/>
                <c:pt idx="0">
                  <c:v>10. Manufacture of food products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RNM_2019'!$K$18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B-E832-4A3F-9E03-58AF3E132CA7}"/>
            </c:ext>
          </c:extLst>
        </c:ser>
        <c:ser>
          <c:idx val="12"/>
          <c:order val="12"/>
          <c:tx>
            <c:strRef>
              <c:f>'[2]BDP components RNM_2019'!$B$19</c:f>
              <c:strCache>
                <c:ptCount val="1"/>
                <c:pt idx="0">
                  <c:v>11. Manufacture of beverages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C-E832-4A3F-9E03-58AF3E132CA7}"/>
            </c:ext>
          </c:extLst>
        </c:ser>
        <c:ser>
          <c:idx val="13"/>
          <c:order val="13"/>
          <c:tx>
            <c:strRef>
              <c:f>'[2]BDP components RNM_2019'!$B$20</c:f>
              <c:strCache>
                <c:ptCount val="1"/>
                <c:pt idx="0">
                  <c:v>12. Manufacture of tobacco products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RNM_2019'!$K$20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D-E832-4A3F-9E03-58AF3E132CA7}"/>
            </c:ext>
          </c:extLst>
        </c:ser>
        <c:ser>
          <c:idx val="14"/>
          <c:order val="14"/>
          <c:tx>
            <c:strRef>
              <c:f>'[2]BDP components RNM_2019'!$B$21</c:f>
              <c:strCache>
                <c:ptCount val="1"/>
                <c:pt idx="0">
                  <c:v>13. Manufacture of textiles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RNM_2019'!$K$21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E-E832-4A3F-9E03-58AF3E132CA7}"/>
            </c:ext>
          </c:extLst>
        </c:ser>
        <c:ser>
          <c:idx val="15"/>
          <c:order val="15"/>
          <c:tx>
            <c:strRef>
              <c:f>'[2]BDP components RNM_2019'!$B$22</c:f>
              <c:strCache>
                <c:ptCount val="1"/>
                <c:pt idx="0">
                  <c:v>14. Manufacture of wearing apparel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RNM_2019'!$K$22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F-E832-4A3F-9E03-58AF3E132CA7}"/>
            </c:ext>
          </c:extLst>
        </c:ser>
        <c:ser>
          <c:idx val="16"/>
          <c:order val="16"/>
          <c:tx>
            <c:strRef>
              <c:f>'[2]BDP components RNM_2019'!$B$23</c:f>
              <c:strCache>
                <c:ptCount val="1"/>
                <c:pt idx="0">
                  <c:v>15. Manufacture of leather and related products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RNM_2019'!$K$23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0-E832-4A3F-9E03-58AF3E132CA7}"/>
            </c:ext>
          </c:extLst>
        </c:ser>
        <c:ser>
          <c:idx val="17"/>
          <c:order val="17"/>
          <c:tx>
            <c:strRef>
              <c:f>'[2]BDP components RNM_2019'!$B$24</c:f>
              <c:strCache>
                <c:ptCount val="1"/>
                <c:pt idx="0">
                  <c:v>16. Manufacture of wood and of products of wood and cork, except furniture; manufacture of articles of straw and plaiting materials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RNM_2019'!$K$24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1-E832-4A3F-9E03-58AF3E132CA7}"/>
            </c:ext>
          </c:extLst>
        </c:ser>
        <c:ser>
          <c:idx val="18"/>
          <c:order val="18"/>
          <c:tx>
            <c:strRef>
              <c:f>'[2]BDP components RNM_2019'!$B$25</c:f>
              <c:strCache>
                <c:ptCount val="1"/>
                <c:pt idx="0">
                  <c:v>17. Manufacture of paper and paper products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RNM_2019'!$K$25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2-E832-4A3F-9E03-58AF3E132CA7}"/>
            </c:ext>
          </c:extLst>
        </c:ser>
        <c:ser>
          <c:idx val="19"/>
          <c:order val="19"/>
          <c:tx>
            <c:strRef>
              <c:f>'[2]BDP components RNM_2019'!$B$26</c:f>
              <c:strCache>
                <c:ptCount val="1"/>
                <c:pt idx="0">
                  <c:v>18. Printing and reproduction of recorded media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RNM_2019'!$K$26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3-E832-4A3F-9E03-58AF3E132CA7}"/>
            </c:ext>
          </c:extLst>
        </c:ser>
        <c:ser>
          <c:idx val="20"/>
          <c:order val="20"/>
          <c:tx>
            <c:strRef>
              <c:f>'[2]BDP components RNM_2019'!$B$27</c:f>
              <c:strCache>
                <c:ptCount val="1"/>
                <c:pt idx="0">
                  <c:v>19. Manufacture of coke and refined petroleum products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RNM_2019'!$K$27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4-E832-4A3F-9E03-58AF3E132CA7}"/>
            </c:ext>
          </c:extLst>
        </c:ser>
        <c:ser>
          <c:idx val="21"/>
          <c:order val="21"/>
          <c:tx>
            <c:strRef>
              <c:f>'[2]BDP components RNM_2019'!$B$28</c:f>
              <c:strCache>
                <c:ptCount val="1"/>
                <c:pt idx="0">
                  <c:v>20. Manufacture of chemicals and chemical products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RNM_2019'!$K$28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5-E832-4A3F-9E03-58AF3E132CA7}"/>
            </c:ext>
          </c:extLst>
        </c:ser>
        <c:ser>
          <c:idx val="22"/>
          <c:order val="22"/>
          <c:tx>
            <c:strRef>
              <c:f>'[2]BDP components RNM_2019'!$B$29</c:f>
              <c:strCache>
                <c:ptCount val="1"/>
                <c:pt idx="0">
                  <c:v>21. Manufacture of basic pharmaceutical products and pharmaceutical preparations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RNM_2019'!$K$29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6-E832-4A3F-9E03-58AF3E132CA7}"/>
            </c:ext>
          </c:extLst>
        </c:ser>
        <c:ser>
          <c:idx val="23"/>
          <c:order val="23"/>
          <c:tx>
            <c:strRef>
              <c:f>'[2]BDP components RNM_2019'!$B$30</c:f>
              <c:strCache>
                <c:ptCount val="1"/>
                <c:pt idx="0">
                  <c:v>22. Manufacture of rubber and plastic products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RNM_2019'!$K$30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7-E832-4A3F-9E03-58AF3E132CA7}"/>
            </c:ext>
          </c:extLst>
        </c:ser>
        <c:ser>
          <c:idx val="24"/>
          <c:order val="24"/>
          <c:tx>
            <c:strRef>
              <c:f>'[2]BDP components RNM_2019'!$B$31</c:f>
              <c:strCache>
                <c:ptCount val="1"/>
                <c:pt idx="0">
                  <c:v>23. Manufacture of other non metallic mineral products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RNM_2019'!$K$31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8-E832-4A3F-9E03-58AF3E132CA7}"/>
            </c:ext>
          </c:extLst>
        </c:ser>
        <c:ser>
          <c:idx val="25"/>
          <c:order val="25"/>
          <c:tx>
            <c:strRef>
              <c:f>'[2]BDP components RNM_2019'!$B$32</c:f>
              <c:strCache>
                <c:ptCount val="1"/>
                <c:pt idx="0">
                  <c:v>24. Manufacture of basic metals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RNM_2019'!$K$32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9-E832-4A3F-9E03-58AF3E132CA7}"/>
            </c:ext>
          </c:extLst>
        </c:ser>
        <c:ser>
          <c:idx val="26"/>
          <c:order val="26"/>
          <c:tx>
            <c:strRef>
              <c:f>'[2]BDP components RNM_2019'!$B$33</c:f>
              <c:strCache>
                <c:ptCount val="1"/>
                <c:pt idx="0">
                  <c:v>25. Manufacture of fabricated metal products, except machinery and equipment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RNM_2019'!$K$33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A-E832-4A3F-9E03-58AF3E132CA7}"/>
            </c:ext>
          </c:extLst>
        </c:ser>
        <c:ser>
          <c:idx val="27"/>
          <c:order val="27"/>
          <c:tx>
            <c:strRef>
              <c:f>'[2]BDP components RNM_2019'!$B$34</c:f>
              <c:strCache>
                <c:ptCount val="1"/>
                <c:pt idx="0">
                  <c:v>26. Manufacture of computer, electronic and optical products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RNM_2019'!$K$34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B-E832-4A3F-9E03-58AF3E132CA7}"/>
            </c:ext>
          </c:extLst>
        </c:ser>
        <c:ser>
          <c:idx val="28"/>
          <c:order val="28"/>
          <c:tx>
            <c:strRef>
              <c:f>'[2]BDP components RNM_2019'!$B$35</c:f>
              <c:strCache>
                <c:ptCount val="1"/>
                <c:pt idx="0">
                  <c:v>27. Manufacture of electrical equipment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RNM_2019'!$K$35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C-E832-4A3F-9E03-58AF3E132CA7}"/>
            </c:ext>
          </c:extLst>
        </c:ser>
        <c:ser>
          <c:idx val="29"/>
          <c:order val="29"/>
          <c:tx>
            <c:strRef>
              <c:f>'[2]BDP components RNM_2019'!$B$36</c:f>
              <c:strCache>
                <c:ptCount val="1"/>
                <c:pt idx="0">
                  <c:v>28. Manufacture of machinery and equipment n.e.c.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RNM_2019'!$K$36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D-E832-4A3F-9E03-58AF3E132CA7}"/>
            </c:ext>
          </c:extLst>
        </c:ser>
        <c:ser>
          <c:idx val="30"/>
          <c:order val="30"/>
          <c:tx>
            <c:strRef>
              <c:f>'[2]BDP components RNM_2019'!$B$37</c:f>
              <c:strCache>
                <c:ptCount val="1"/>
                <c:pt idx="0">
                  <c:v>29. Manufacture of motor vehicles, trailers and semi trailers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RNM_2019'!$K$37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E-E832-4A3F-9E03-58AF3E132CA7}"/>
            </c:ext>
          </c:extLst>
        </c:ser>
        <c:ser>
          <c:idx val="31"/>
          <c:order val="31"/>
          <c:tx>
            <c:strRef>
              <c:f>'[2]BDP components RNM_2019'!$B$38</c:f>
              <c:strCache>
                <c:ptCount val="1"/>
                <c:pt idx="0">
                  <c:v>30. Manufacture of other transport equipment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RNM_2019'!$K$38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F-E832-4A3F-9E03-58AF3E132CA7}"/>
            </c:ext>
          </c:extLst>
        </c:ser>
        <c:ser>
          <c:idx val="32"/>
          <c:order val="32"/>
          <c:tx>
            <c:strRef>
              <c:f>'[2]BDP components RNM_2019'!$B$39</c:f>
              <c:strCache>
                <c:ptCount val="1"/>
                <c:pt idx="0">
                  <c:v>31. Manufacture of furniture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RNM_2019'!$K$39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20-E832-4A3F-9E03-58AF3E132CA7}"/>
            </c:ext>
          </c:extLst>
        </c:ser>
        <c:ser>
          <c:idx val="33"/>
          <c:order val="33"/>
          <c:tx>
            <c:strRef>
              <c:f>'[2]BDP components RNM_2019'!$B$40</c:f>
              <c:strCache>
                <c:ptCount val="1"/>
                <c:pt idx="0">
                  <c:v>32. Other manufacturing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RNM_2019'!$K$40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21-E832-4A3F-9E03-58AF3E132CA7}"/>
            </c:ext>
          </c:extLst>
        </c:ser>
        <c:ser>
          <c:idx val="34"/>
          <c:order val="34"/>
          <c:tx>
            <c:strRef>
              <c:f>'[2]BDP components RNM_2019'!$B$41</c:f>
              <c:strCache>
                <c:ptCount val="1"/>
                <c:pt idx="0">
                  <c:v>33. Repair and installation of machinery and equipment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RNM_2019'!$K$41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22-E832-4A3F-9E03-58AF3E132CA7}"/>
            </c:ext>
          </c:extLst>
        </c:ser>
        <c:ser>
          <c:idx val="35"/>
          <c:order val="35"/>
          <c:tx>
            <c:strRef>
              <c:f>'GDP components RNM_2019_2021'!$B$42</c:f>
              <c:strCache>
                <c:ptCount val="1"/>
                <c:pt idx="0">
                  <c:v>D - Electricity, gas, steam and air conditioning supply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RNM_2019_2021'!$K$42</c:f>
              <c:numCache>
                <c:formatCode>0.0%</c:formatCode>
                <c:ptCount val="1"/>
                <c:pt idx="0">
                  <c:v>2.6989236227725109E-2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E832-4A3F-9E03-58AF3E132CA7}"/>
            </c:ext>
          </c:extLst>
        </c:ser>
        <c:ser>
          <c:idx val="36"/>
          <c:order val="36"/>
          <c:tx>
            <c:strRef>
              <c:f>'GDP components RNM_2019_2021'!$B$43</c:f>
              <c:strCache>
                <c:ptCount val="1"/>
                <c:pt idx="0">
                  <c:v>35. Electricity, gas, steam and air conditioning supply</c:v>
                </c:pt>
              </c:strCache>
            </c:strRef>
          </c:tx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RNM_2019_2021'!$K$43</c:f>
              <c:numCache>
                <c:formatCode>0.0%</c:formatCode>
                <c:ptCount val="1"/>
                <c:pt idx="0">
                  <c:v>2.6989236227725109E-2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E832-4A3F-9E03-58AF3E132CA7}"/>
            </c:ext>
          </c:extLst>
        </c:ser>
        <c:ser>
          <c:idx val="37"/>
          <c:order val="37"/>
          <c:tx>
            <c:strRef>
              <c:f>'GDP components RNM_2019_2021'!$B$44</c:f>
              <c:strCache>
                <c:ptCount val="1"/>
                <c:pt idx="0">
                  <c:v>E - Water supply; sewerage, waste management and remediation activities</c:v>
                </c:pt>
              </c:strCache>
            </c:strRef>
          </c:tx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RNM_2019_2021'!$K$44</c:f>
              <c:numCache>
                <c:formatCode>0.0%</c:formatCode>
                <c:ptCount val="1"/>
                <c:pt idx="0">
                  <c:v>9.6431694770409433E-3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E832-4A3F-9E03-58AF3E132CA7}"/>
            </c:ext>
          </c:extLst>
        </c:ser>
        <c:ser>
          <c:idx val="38"/>
          <c:order val="38"/>
          <c:tx>
            <c:strRef>
              <c:f>'[2]BDP components RNM_2019'!$B$45</c:f>
              <c:strCache>
                <c:ptCount val="1"/>
                <c:pt idx="0">
                  <c:v>36. Water collection, treatment and supply</c:v>
                </c:pt>
              </c:strCache>
            </c:strRef>
          </c:tx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RNM_2019'!$K$45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26-E832-4A3F-9E03-58AF3E132CA7}"/>
            </c:ext>
          </c:extLst>
        </c:ser>
        <c:ser>
          <c:idx val="39"/>
          <c:order val="39"/>
          <c:tx>
            <c:strRef>
              <c:f>'[2]BDP components RNM_2019'!$B$46</c:f>
              <c:strCache>
                <c:ptCount val="1"/>
                <c:pt idx="0">
                  <c:v>37. Sewerage</c:v>
                </c:pt>
              </c:strCache>
            </c:strRef>
          </c:tx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RNM_2019'!$K$46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27-E832-4A3F-9E03-58AF3E132CA7}"/>
            </c:ext>
          </c:extLst>
        </c:ser>
        <c:ser>
          <c:idx val="40"/>
          <c:order val="40"/>
          <c:tx>
            <c:strRef>
              <c:f>'[2]BDP components RNM_2019'!$B$47</c:f>
              <c:strCache>
                <c:ptCount val="1"/>
                <c:pt idx="0">
                  <c:v>38. Waste collection, treatment and disposal activities; materials recovery</c:v>
                </c:pt>
              </c:strCache>
            </c:strRef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RNM_2019'!$K$47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28-E832-4A3F-9E03-58AF3E132CA7}"/>
            </c:ext>
          </c:extLst>
        </c:ser>
        <c:ser>
          <c:idx val="41"/>
          <c:order val="41"/>
          <c:tx>
            <c:strRef>
              <c:f>'[2]BDP components RNM_2019'!$B$48</c:f>
              <c:strCache>
                <c:ptCount val="1"/>
                <c:pt idx="0">
                  <c:v>39. Remediation activities and other waste management services</c:v>
                </c:pt>
              </c:strCache>
            </c:strRef>
          </c:tx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RNM_2019'!$K$48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29-E832-4A3F-9E03-58AF3E132CA7}"/>
            </c:ext>
          </c:extLst>
        </c:ser>
        <c:ser>
          <c:idx val="42"/>
          <c:order val="42"/>
          <c:tx>
            <c:strRef>
              <c:f>'GDP components RNM_2019_2021'!$B$49</c:f>
              <c:strCache>
                <c:ptCount val="1"/>
                <c:pt idx="0">
                  <c:v>F - Construction</c:v>
                </c:pt>
              </c:strCache>
            </c:strRef>
          </c:tx>
          <c:spPr>
            <a:solidFill>
              <a:schemeClr val="accent1">
                <a:lumMod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RNM_2019_2021'!$K$49</c:f>
              <c:numCache>
                <c:formatCode>0.0%</c:formatCode>
                <c:ptCount val="1"/>
                <c:pt idx="0">
                  <c:v>6.4832025963402512E-2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E832-4A3F-9E03-58AF3E132CA7}"/>
            </c:ext>
          </c:extLst>
        </c:ser>
        <c:ser>
          <c:idx val="43"/>
          <c:order val="43"/>
          <c:tx>
            <c:strRef>
              <c:f>'[2]BDP components RNM_2019'!$B$50</c:f>
              <c:strCache>
                <c:ptCount val="1"/>
                <c:pt idx="0">
                  <c:v>41. Construction of buildings</c:v>
                </c:pt>
              </c:strCache>
            </c:strRef>
          </c:tx>
          <c:spPr>
            <a:solidFill>
              <a:schemeClr val="accent2">
                <a:lumMod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RNM_2019'!$K$50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2B-E832-4A3F-9E03-58AF3E132CA7}"/>
            </c:ext>
          </c:extLst>
        </c:ser>
        <c:ser>
          <c:idx val="44"/>
          <c:order val="44"/>
          <c:tx>
            <c:strRef>
              <c:f>'[2]BDP components RNM_2019'!$B$51</c:f>
              <c:strCache>
                <c:ptCount val="1"/>
                <c:pt idx="0">
                  <c:v>42. Civil engineering</c:v>
                </c:pt>
              </c:strCache>
            </c:strRef>
          </c:tx>
          <c:spPr>
            <a:solidFill>
              <a:schemeClr val="accent3">
                <a:lumMod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RNM_2019'!$K$51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2C-E832-4A3F-9E03-58AF3E132CA7}"/>
            </c:ext>
          </c:extLst>
        </c:ser>
        <c:ser>
          <c:idx val="45"/>
          <c:order val="45"/>
          <c:tx>
            <c:strRef>
              <c:f>'[2]BDP components RNM_2019'!$B$52</c:f>
              <c:strCache>
                <c:ptCount val="1"/>
                <c:pt idx="0">
                  <c:v>43. Specialised construction activities</c:v>
                </c:pt>
              </c:strCache>
            </c:strRef>
          </c:tx>
          <c:spPr>
            <a:solidFill>
              <a:schemeClr val="accent4">
                <a:lumMod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RNM_2019'!$K$52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2D-E832-4A3F-9E03-58AF3E132CA7}"/>
            </c:ext>
          </c:extLst>
        </c:ser>
        <c:ser>
          <c:idx val="46"/>
          <c:order val="46"/>
          <c:tx>
            <c:strRef>
              <c:f>'GDP components RNM_2019_2021'!$B$53</c:f>
              <c:strCache>
                <c:ptCount val="1"/>
                <c:pt idx="0">
                  <c:v>G - Wholesale and retail trade; repair of motor vehicles and motorcycles</c:v>
                </c:pt>
              </c:strCache>
            </c:strRef>
          </c:tx>
          <c:spPr>
            <a:solidFill>
              <a:schemeClr val="accent5">
                <a:lumMod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RNM_2019_2021'!$K$53</c:f>
              <c:numCache>
                <c:formatCode>0.0%</c:formatCode>
                <c:ptCount val="1"/>
                <c:pt idx="0">
                  <c:v>0.17352883473935177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E832-4A3F-9E03-58AF3E132CA7}"/>
            </c:ext>
          </c:extLst>
        </c:ser>
        <c:ser>
          <c:idx val="47"/>
          <c:order val="47"/>
          <c:tx>
            <c:strRef>
              <c:f>'[2]BDP components RNM_2019'!$B$54</c:f>
              <c:strCache>
                <c:ptCount val="1"/>
                <c:pt idx="0">
                  <c:v>45. Wholesale and retail trade and repair of motor vehicles and motorcycles</c:v>
                </c:pt>
              </c:strCache>
            </c:strRef>
          </c:tx>
          <c:spPr>
            <a:solidFill>
              <a:schemeClr val="accent6">
                <a:lumMod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RNM_2019'!$K$54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2F-E832-4A3F-9E03-58AF3E132CA7}"/>
            </c:ext>
          </c:extLst>
        </c:ser>
        <c:ser>
          <c:idx val="48"/>
          <c:order val="48"/>
          <c:tx>
            <c:strRef>
              <c:f>'[2]BDP components RNM_2019'!$B$55</c:f>
              <c:strCache>
                <c:ptCount val="1"/>
                <c:pt idx="0">
                  <c:v>46. Wholesale trade, except of motor vehicles and motorcycles</c:v>
                </c:pt>
              </c:strCache>
            </c:strRef>
          </c:tx>
          <c:spPr>
            <a:solidFill>
              <a:schemeClr val="accent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RNM_2019'!$K$55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30-E832-4A3F-9E03-58AF3E132CA7}"/>
            </c:ext>
          </c:extLst>
        </c:ser>
        <c:ser>
          <c:idx val="49"/>
          <c:order val="49"/>
          <c:tx>
            <c:strRef>
              <c:f>'[2]BDP components RNM_2019'!$B$56</c:f>
              <c:strCache>
                <c:ptCount val="1"/>
                <c:pt idx="0">
                  <c:v>47. Retail trade, except of motor vehicles and motorcycles</c:v>
                </c:pt>
              </c:strCache>
            </c:strRef>
          </c:tx>
          <c:spPr>
            <a:solidFill>
              <a:schemeClr val="accent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RNM_2019'!$K$56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31-E832-4A3F-9E03-58AF3E132CA7}"/>
            </c:ext>
          </c:extLst>
        </c:ser>
        <c:ser>
          <c:idx val="50"/>
          <c:order val="50"/>
          <c:tx>
            <c:strRef>
              <c:f>'GDP components RNM_2019_2021'!$B$57</c:f>
              <c:strCache>
                <c:ptCount val="1"/>
                <c:pt idx="0">
                  <c:v>H - Transport and storage</c:v>
                </c:pt>
              </c:strCache>
            </c:strRef>
          </c:tx>
          <c:spPr>
            <a:solidFill>
              <a:schemeClr val="accent3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RNM_2019_2021'!$K$57</c:f>
              <c:numCache>
                <c:formatCode>0.0%</c:formatCode>
                <c:ptCount val="1"/>
                <c:pt idx="0">
                  <c:v>4.1618589370567054E-2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E832-4A3F-9E03-58AF3E132CA7}"/>
            </c:ext>
          </c:extLst>
        </c:ser>
        <c:ser>
          <c:idx val="51"/>
          <c:order val="51"/>
          <c:tx>
            <c:strRef>
              <c:f>'[2]BDP components RNM_2019'!$B$58</c:f>
              <c:strCache>
                <c:ptCount val="1"/>
                <c:pt idx="0">
                  <c:v>49. Land transport and transport via pipelines</c:v>
                </c:pt>
              </c:strCache>
            </c:strRef>
          </c:tx>
          <c:spPr>
            <a:solidFill>
              <a:schemeClr val="accent4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RNM_2019'!$K$58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33-E832-4A3F-9E03-58AF3E132CA7}"/>
            </c:ext>
          </c:extLst>
        </c:ser>
        <c:ser>
          <c:idx val="52"/>
          <c:order val="52"/>
          <c:tx>
            <c:strRef>
              <c:f>'[2]BDP components RNM_2019'!$B$59</c:f>
              <c:strCache>
                <c:ptCount val="1"/>
                <c:pt idx="0">
                  <c:v>50. Water transport</c:v>
                </c:pt>
              </c:strCache>
            </c:strRef>
          </c:tx>
          <c:spPr>
            <a:solidFill>
              <a:schemeClr val="accent5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RNM_2019'!$K$59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34-E832-4A3F-9E03-58AF3E132CA7}"/>
            </c:ext>
          </c:extLst>
        </c:ser>
        <c:ser>
          <c:idx val="53"/>
          <c:order val="53"/>
          <c:tx>
            <c:strRef>
              <c:f>'[2]BDP components RNM_2019'!$B$60</c:f>
              <c:strCache>
                <c:ptCount val="1"/>
                <c:pt idx="0">
                  <c:v>51. Air transport</c:v>
                </c:pt>
              </c:strCache>
            </c:strRef>
          </c:tx>
          <c:spPr>
            <a:solidFill>
              <a:schemeClr val="accent6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RNM_2019'!$K$60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35-E832-4A3F-9E03-58AF3E132CA7}"/>
            </c:ext>
          </c:extLst>
        </c:ser>
        <c:ser>
          <c:idx val="54"/>
          <c:order val="54"/>
          <c:tx>
            <c:strRef>
              <c:f>'[2]BDP components RNM_2019'!$B$61</c:f>
              <c:strCache>
                <c:ptCount val="1"/>
                <c:pt idx="0">
                  <c:v>52. Warehousing and support activities for transportation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RNM_2019'!$K$61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36-E832-4A3F-9E03-58AF3E132CA7}"/>
            </c:ext>
          </c:extLst>
        </c:ser>
        <c:ser>
          <c:idx val="55"/>
          <c:order val="55"/>
          <c:tx>
            <c:strRef>
              <c:f>'[2]BDP components RNM_2019'!$B$62</c:f>
              <c:strCache>
                <c:ptCount val="1"/>
                <c:pt idx="0">
                  <c:v>53. Postal and courier activities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RNM_2019'!$K$62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37-E832-4A3F-9E03-58AF3E132CA7}"/>
            </c:ext>
          </c:extLst>
        </c:ser>
        <c:ser>
          <c:idx val="56"/>
          <c:order val="56"/>
          <c:tx>
            <c:strRef>
              <c:f>'GDP components RNM_2019_2021'!$B$63</c:f>
              <c:strCache>
                <c:ptCount val="1"/>
                <c:pt idx="0">
                  <c:v>I - Accommodation and food service activities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RNM_2019_2021'!$K$63</c:f>
              <c:numCache>
                <c:formatCode>0.0%</c:formatCode>
                <c:ptCount val="1"/>
                <c:pt idx="0">
                  <c:v>1.8155760463670189E-2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E832-4A3F-9E03-58AF3E132CA7}"/>
            </c:ext>
          </c:extLst>
        </c:ser>
        <c:ser>
          <c:idx val="57"/>
          <c:order val="57"/>
          <c:tx>
            <c:strRef>
              <c:f>'[2]BDP components RNM_2019'!$B$64</c:f>
              <c:strCache>
                <c:ptCount val="1"/>
                <c:pt idx="0">
                  <c:v>55. Accommodation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RNM_2019'!$K$64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39-E832-4A3F-9E03-58AF3E132CA7}"/>
            </c:ext>
          </c:extLst>
        </c:ser>
        <c:ser>
          <c:idx val="58"/>
          <c:order val="58"/>
          <c:tx>
            <c:strRef>
              <c:f>'[2]BDP components RNM_2019'!$B$65</c:f>
              <c:strCache>
                <c:ptCount val="1"/>
                <c:pt idx="0">
                  <c:v>56. Food and beverage service activities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RNM_2019'!$K$65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3A-E832-4A3F-9E03-58AF3E132CA7}"/>
            </c:ext>
          </c:extLst>
        </c:ser>
        <c:ser>
          <c:idx val="59"/>
          <c:order val="59"/>
          <c:tx>
            <c:strRef>
              <c:f>'GDP components RNM_2019_2021'!$B$66</c:f>
              <c:strCache>
                <c:ptCount val="1"/>
                <c:pt idx="0">
                  <c:v>J - Information and communication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RNM_2019_2021'!$K$66</c:f>
              <c:numCache>
                <c:formatCode>0.0%</c:formatCode>
                <c:ptCount val="1"/>
                <c:pt idx="0">
                  <c:v>4.0509624880707341E-2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B-E832-4A3F-9E03-58AF3E132CA7}"/>
            </c:ext>
          </c:extLst>
        </c:ser>
        <c:ser>
          <c:idx val="60"/>
          <c:order val="60"/>
          <c:tx>
            <c:strRef>
              <c:f>'[2]BDP components RNM_2019'!$B$67</c:f>
              <c:strCache>
                <c:ptCount val="1"/>
                <c:pt idx="0">
                  <c:v>58. Publishing activities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RNM_2019'!$K$67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3C-E832-4A3F-9E03-58AF3E132CA7}"/>
            </c:ext>
          </c:extLst>
        </c:ser>
        <c:ser>
          <c:idx val="61"/>
          <c:order val="61"/>
          <c:tx>
            <c:strRef>
              <c:f>'[2]BDP components RNM_2019'!$B$68</c:f>
              <c:strCache>
                <c:ptCount val="1"/>
                <c:pt idx="0">
                  <c:v>59. Motion picture, video and television programme production, sound recording and music publishing activities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RNM_2019'!$K$68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3D-E832-4A3F-9E03-58AF3E132CA7}"/>
            </c:ext>
          </c:extLst>
        </c:ser>
        <c:ser>
          <c:idx val="62"/>
          <c:order val="62"/>
          <c:tx>
            <c:strRef>
              <c:f>'[2]BDP components RNM_2019'!$B$69</c:f>
              <c:strCache>
                <c:ptCount val="1"/>
                <c:pt idx="0">
                  <c:v>60. Programming and broadcasting activities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RNM_2019'!$K$69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3E-E832-4A3F-9E03-58AF3E132CA7}"/>
            </c:ext>
          </c:extLst>
        </c:ser>
        <c:ser>
          <c:idx val="63"/>
          <c:order val="63"/>
          <c:tx>
            <c:strRef>
              <c:f>'[2]BDP components RNM_2019'!$B$70</c:f>
              <c:strCache>
                <c:ptCount val="1"/>
                <c:pt idx="0">
                  <c:v>61. Telecommunications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RNM_2019'!$K$70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3F-E832-4A3F-9E03-58AF3E132CA7}"/>
            </c:ext>
          </c:extLst>
        </c:ser>
        <c:ser>
          <c:idx val="64"/>
          <c:order val="64"/>
          <c:tx>
            <c:strRef>
              <c:f>'[2]BDP components RNM_2019'!$B$71</c:f>
              <c:strCache>
                <c:ptCount val="1"/>
                <c:pt idx="0">
                  <c:v>62. Computer programming, consultancy and related activities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RNM_2019'!$K$71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40-E832-4A3F-9E03-58AF3E132CA7}"/>
            </c:ext>
          </c:extLst>
        </c:ser>
        <c:ser>
          <c:idx val="65"/>
          <c:order val="65"/>
          <c:tx>
            <c:strRef>
              <c:f>'[2]BDP components RNM_2019'!$B$72</c:f>
              <c:strCache>
                <c:ptCount val="1"/>
                <c:pt idx="0">
                  <c:v>63. Information service activities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RNM_2019'!$K$72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41-E832-4A3F-9E03-58AF3E132CA7}"/>
            </c:ext>
          </c:extLst>
        </c:ser>
        <c:ser>
          <c:idx val="66"/>
          <c:order val="66"/>
          <c:tx>
            <c:strRef>
              <c:f>'GDP components RNM_2019_2021'!$B$73</c:f>
              <c:strCache>
                <c:ptCount val="1"/>
                <c:pt idx="0">
                  <c:v>K - Financial and insurance activities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RNM_2019_2021'!$K$73</c:f>
              <c:numCache>
                <c:formatCode>0.0%</c:formatCode>
                <c:ptCount val="1"/>
                <c:pt idx="0">
                  <c:v>3.2076839434577745E-2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2-E832-4A3F-9E03-58AF3E132CA7}"/>
            </c:ext>
          </c:extLst>
        </c:ser>
        <c:ser>
          <c:idx val="67"/>
          <c:order val="67"/>
          <c:tx>
            <c:strRef>
              <c:f>'[2]BDP components RNM_2019'!$B$74</c:f>
              <c:strCache>
                <c:ptCount val="1"/>
                <c:pt idx="0">
                  <c:v>64. Financial service activities, except insurance and pension funding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RNM_2019'!$K$74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43-E832-4A3F-9E03-58AF3E132CA7}"/>
            </c:ext>
          </c:extLst>
        </c:ser>
        <c:ser>
          <c:idx val="68"/>
          <c:order val="68"/>
          <c:tx>
            <c:strRef>
              <c:f>'[2]BDP components RNM_2019'!$B$75</c:f>
              <c:strCache>
                <c:ptCount val="1"/>
                <c:pt idx="0">
                  <c:v>65. Insurance, reinsurance and pension funding, except compulsory social security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RNM_2019'!$K$75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44-E832-4A3F-9E03-58AF3E132CA7}"/>
            </c:ext>
          </c:extLst>
        </c:ser>
        <c:ser>
          <c:idx val="69"/>
          <c:order val="69"/>
          <c:tx>
            <c:strRef>
              <c:f>'[2]BDP components RNM_2019'!$B$76</c:f>
              <c:strCache>
                <c:ptCount val="1"/>
                <c:pt idx="0">
                  <c:v>66. Activities auxiliary to financial services and insurance activities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RNM_2019'!$K$76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45-E832-4A3F-9E03-58AF3E132CA7}"/>
            </c:ext>
          </c:extLst>
        </c:ser>
        <c:ser>
          <c:idx val="70"/>
          <c:order val="70"/>
          <c:tx>
            <c:strRef>
              <c:f>'GDP components RNM_2019_2021'!$B$77</c:f>
              <c:strCache>
                <c:ptCount val="1"/>
                <c:pt idx="0">
                  <c:v>L - Real estate activities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RNM_2019_2021'!$K$77</c:f>
              <c:numCache>
                <c:formatCode>0.0%</c:formatCode>
                <c:ptCount val="1"/>
                <c:pt idx="0">
                  <c:v>0.1134868038213553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6-E832-4A3F-9E03-58AF3E132CA7}"/>
            </c:ext>
          </c:extLst>
        </c:ser>
        <c:ser>
          <c:idx val="71"/>
          <c:order val="71"/>
          <c:tx>
            <c:strRef>
              <c:f>'[2]BDP components RNM_2019'!$B$78</c:f>
              <c:strCache>
                <c:ptCount val="1"/>
                <c:pt idx="0">
                  <c:v>68. Real estate activities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RNM_2019'!$K$78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47-E832-4A3F-9E03-58AF3E132CA7}"/>
            </c:ext>
          </c:extLst>
        </c:ser>
        <c:ser>
          <c:idx val="72"/>
          <c:order val="72"/>
          <c:tx>
            <c:strRef>
              <c:f>'GDP components RNM_2019_2021'!$B$79</c:f>
              <c:strCache>
                <c:ptCount val="1"/>
                <c:pt idx="0">
                  <c:v>M - Professional, scientific and technical activities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RNM_2019_2021'!$K$79</c:f>
              <c:numCache>
                <c:formatCode>0.0%</c:formatCode>
                <c:ptCount val="1"/>
                <c:pt idx="0">
                  <c:v>2.8016732561658094E-2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8-E832-4A3F-9E03-58AF3E132CA7}"/>
            </c:ext>
          </c:extLst>
        </c:ser>
        <c:ser>
          <c:idx val="73"/>
          <c:order val="73"/>
          <c:tx>
            <c:strRef>
              <c:f>'[2]BDP components RNM_2019'!$B$80</c:f>
              <c:strCache>
                <c:ptCount val="1"/>
                <c:pt idx="0">
                  <c:v>69. Legal and accounting activities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RNM_2019'!$K$80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49-E832-4A3F-9E03-58AF3E132CA7}"/>
            </c:ext>
          </c:extLst>
        </c:ser>
        <c:ser>
          <c:idx val="74"/>
          <c:order val="74"/>
          <c:tx>
            <c:strRef>
              <c:f>'[2]BDP components RNM_2019'!$B$81</c:f>
              <c:strCache>
                <c:ptCount val="1"/>
                <c:pt idx="0">
                  <c:v>70. Activities of head offices; management consultancy activities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RNM_2019'!$K$81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4A-E832-4A3F-9E03-58AF3E132CA7}"/>
            </c:ext>
          </c:extLst>
        </c:ser>
        <c:ser>
          <c:idx val="75"/>
          <c:order val="75"/>
          <c:tx>
            <c:strRef>
              <c:f>'[2]BDP components RNM_2019'!$B$82</c:f>
              <c:strCache>
                <c:ptCount val="1"/>
                <c:pt idx="0">
                  <c:v>71. Architectural and engineering activities; technical testing and analysis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RNM_2019'!$K$82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4B-E832-4A3F-9E03-58AF3E132CA7}"/>
            </c:ext>
          </c:extLst>
        </c:ser>
        <c:ser>
          <c:idx val="76"/>
          <c:order val="76"/>
          <c:tx>
            <c:strRef>
              <c:f>'[2]BDP components RNM_2019'!$B$83</c:f>
              <c:strCache>
                <c:ptCount val="1"/>
                <c:pt idx="0">
                  <c:v>72. Scientific research and development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RNM_2019'!$K$83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4C-E832-4A3F-9E03-58AF3E132CA7}"/>
            </c:ext>
          </c:extLst>
        </c:ser>
        <c:ser>
          <c:idx val="77"/>
          <c:order val="77"/>
          <c:tx>
            <c:strRef>
              <c:f>'[2]BDP components RNM_2019'!$B$84</c:f>
              <c:strCache>
                <c:ptCount val="1"/>
                <c:pt idx="0">
                  <c:v>73. Advertising and market research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RNM_2019'!$K$84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4D-E832-4A3F-9E03-58AF3E132CA7}"/>
            </c:ext>
          </c:extLst>
        </c:ser>
        <c:ser>
          <c:idx val="78"/>
          <c:order val="78"/>
          <c:tx>
            <c:strRef>
              <c:f>'[2]BDP components RNM_2019'!$B$85</c:f>
              <c:strCache>
                <c:ptCount val="1"/>
                <c:pt idx="0">
                  <c:v>74. Other professional, scientific and technical activities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RNM_2019'!$K$85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4E-E832-4A3F-9E03-58AF3E132CA7}"/>
            </c:ext>
          </c:extLst>
        </c:ser>
        <c:ser>
          <c:idx val="79"/>
          <c:order val="79"/>
          <c:tx>
            <c:strRef>
              <c:f>'[2]BDP components RNM_2019'!$B$86</c:f>
              <c:strCache>
                <c:ptCount val="1"/>
                <c:pt idx="0">
                  <c:v>75. Veterinary activities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RNM_2019'!$K$86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4F-E832-4A3F-9E03-58AF3E132CA7}"/>
            </c:ext>
          </c:extLst>
        </c:ser>
        <c:ser>
          <c:idx val="80"/>
          <c:order val="80"/>
          <c:tx>
            <c:strRef>
              <c:f>'GDP components RNM_2019_2021'!$B$87</c:f>
              <c:strCache>
                <c:ptCount val="1"/>
                <c:pt idx="0">
                  <c:v>N - Administrative and support service activities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RNM_2019_2021'!$K$87</c:f>
              <c:numCache>
                <c:formatCode>0.0%</c:formatCode>
                <c:ptCount val="1"/>
                <c:pt idx="0">
                  <c:v>1.570506532416013E-2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0-E832-4A3F-9E03-58AF3E132CA7}"/>
            </c:ext>
          </c:extLst>
        </c:ser>
        <c:ser>
          <c:idx val="81"/>
          <c:order val="81"/>
          <c:tx>
            <c:strRef>
              <c:f>'[2]BDP components RNM_2019'!$B$88</c:f>
              <c:strCache>
                <c:ptCount val="1"/>
                <c:pt idx="0">
                  <c:v>77. Rental and leasing activities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RNM_2019'!$K$88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51-E832-4A3F-9E03-58AF3E132CA7}"/>
            </c:ext>
          </c:extLst>
        </c:ser>
        <c:ser>
          <c:idx val="82"/>
          <c:order val="82"/>
          <c:tx>
            <c:strRef>
              <c:f>'[2]BDP components RNM_2019'!$B$89</c:f>
              <c:strCache>
                <c:ptCount val="1"/>
                <c:pt idx="0">
                  <c:v>78. Employment activities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RNM_2019'!$K$89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52-E832-4A3F-9E03-58AF3E132CA7}"/>
            </c:ext>
          </c:extLst>
        </c:ser>
        <c:ser>
          <c:idx val="83"/>
          <c:order val="83"/>
          <c:tx>
            <c:strRef>
              <c:f>'[2]BDP components RNM_2019'!$B$90</c:f>
              <c:strCache>
                <c:ptCount val="1"/>
                <c:pt idx="0">
                  <c:v>79. Travel agency, tour operator reservation service and related activities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RNM_2019'!$K$90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53-E832-4A3F-9E03-58AF3E132CA7}"/>
            </c:ext>
          </c:extLst>
        </c:ser>
        <c:ser>
          <c:idx val="84"/>
          <c:order val="84"/>
          <c:tx>
            <c:strRef>
              <c:f>'[2]BDP components RNM_2019'!$B$91</c:f>
              <c:strCache>
                <c:ptCount val="1"/>
                <c:pt idx="0">
                  <c:v>80. Security and investigation activities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RNM_2019'!$K$91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54-E832-4A3F-9E03-58AF3E132CA7}"/>
            </c:ext>
          </c:extLst>
        </c:ser>
        <c:ser>
          <c:idx val="85"/>
          <c:order val="85"/>
          <c:tx>
            <c:strRef>
              <c:f>'[2]BDP components RNM_2019'!$B$92</c:f>
              <c:strCache>
                <c:ptCount val="1"/>
                <c:pt idx="0">
                  <c:v>81. Services to buildings and landscape activities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RNM_2019'!$K$92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55-E832-4A3F-9E03-58AF3E132CA7}"/>
            </c:ext>
          </c:extLst>
        </c:ser>
        <c:ser>
          <c:idx val="86"/>
          <c:order val="86"/>
          <c:tx>
            <c:strRef>
              <c:f>'[2]BDP components RNM_2019'!$B$93</c:f>
              <c:strCache>
                <c:ptCount val="1"/>
                <c:pt idx="0">
                  <c:v>82. Office administrative, office support and other business support activities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RNM_2019'!$K$93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56-E832-4A3F-9E03-58AF3E132CA7}"/>
            </c:ext>
          </c:extLst>
        </c:ser>
        <c:ser>
          <c:idx val="87"/>
          <c:order val="87"/>
          <c:tx>
            <c:strRef>
              <c:f>'GDP components RNM_2019_2021'!$B$94</c:f>
              <c:strCache>
                <c:ptCount val="1"/>
                <c:pt idx="0">
                  <c:v>O - Public administration and defence; compulsory social security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RNM_2019_2021'!$K$94</c:f>
              <c:numCache>
                <c:formatCode>0.0%</c:formatCode>
                <c:ptCount val="1"/>
                <c:pt idx="0">
                  <c:v>5.659376652224081E-2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7-E832-4A3F-9E03-58AF3E132CA7}"/>
            </c:ext>
          </c:extLst>
        </c:ser>
        <c:ser>
          <c:idx val="88"/>
          <c:order val="88"/>
          <c:tx>
            <c:strRef>
              <c:f>'[2]BDP components RNM_2019'!$B$95</c:f>
              <c:strCache>
                <c:ptCount val="1"/>
                <c:pt idx="0">
                  <c:v>84. Public administration and defence; compulsory social security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RNM_2019'!$K$95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58-E832-4A3F-9E03-58AF3E132CA7}"/>
            </c:ext>
          </c:extLst>
        </c:ser>
        <c:ser>
          <c:idx val="89"/>
          <c:order val="89"/>
          <c:tx>
            <c:strRef>
              <c:f>'GDP components RNM_2019_2021'!$B$96</c:f>
              <c:strCache>
                <c:ptCount val="1"/>
                <c:pt idx="0">
                  <c:v>P - Education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RNM_2019_2021'!$K$96</c:f>
              <c:numCache>
                <c:formatCode>0.0%</c:formatCode>
                <c:ptCount val="1"/>
                <c:pt idx="0">
                  <c:v>3.5099474281001956E-2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9-E832-4A3F-9E03-58AF3E132CA7}"/>
            </c:ext>
          </c:extLst>
        </c:ser>
        <c:ser>
          <c:idx val="90"/>
          <c:order val="90"/>
          <c:tx>
            <c:strRef>
              <c:f>'[2]BDP components RNM_2019'!$B$97</c:f>
              <c:strCache>
                <c:ptCount val="1"/>
                <c:pt idx="0">
                  <c:v>85. Education</c:v>
                </c:pt>
              </c:strCache>
            </c:strRef>
          </c:tx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RNM_2019'!$K$97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5A-E832-4A3F-9E03-58AF3E132CA7}"/>
            </c:ext>
          </c:extLst>
        </c:ser>
        <c:ser>
          <c:idx val="91"/>
          <c:order val="91"/>
          <c:tx>
            <c:strRef>
              <c:f>'GDP components RNM_2019_2021'!$B$98</c:f>
              <c:strCache>
                <c:ptCount val="1"/>
                <c:pt idx="0">
                  <c:v>Q - Human health and social work activities</c:v>
                </c:pt>
              </c:strCache>
            </c:strRef>
          </c:tx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RNM_2019_2021'!$K$98</c:f>
              <c:numCache>
                <c:formatCode>0.0%</c:formatCode>
                <c:ptCount val="1"/>
                <c:pt idx="0">
                  <c:v>4.5005336995520916E-2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B-E832-4A3F-9E03-58AF3E132CA7}"/>
            </c:ext>
          </c:extLst>
        </c:ser>
        <c:ser>
          <c:idx val="92"/>
          <c:order val="92"/>
          <c:tx>
            <c:strRef>
              <c:f>'[2]BDP components RNM_2019'!$B$99</c:f>
              <c:strCache>
                <c:ptCount val="1"/>
                <c:pt idx="0">
                  <c:v>86. Human health activities</c:v>
                </c:pt>
              </c:strCache>
            </c:strRef>
          </c:tx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RNM_2019'!$K$99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5C-E832-4A3F-9E03-58AF3E132CA7}"/>
            </c:ext>
          </c:extLst>
        </c:ser>
        <c:ser>
          <c:idx val="93"/>
          <c:order val="93"/>
          <c:tx>
            <c:strRef>
              <c:f>'[2]BDP components RNM_2019'!$B$100</c:f>
              <c:strCache>
                <c:ptCount val="1"/>
                <c:pt idx="0">
                  <c:v>87. Residential care activities</c:v>
                </c:pt>
              </c:strCache>
            </c:strRef>
          </c:tx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RNM_2019'!$K$100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5D-E832-4A3F-9E03-58AF3E132CA7}"/>
            </c:ext>
          </c:extLst>
        </c:ser>
        <c:ser>
          <c:idx val="94"/>
          <c:order val="94"/>
          <c:tx>
            <c:strRef>
              <c:f>'[2]BDP components RNM_2019'!$B$101</c:f>
              <c:strCache>
                <c:ptCount val="1"/>
                <c:pt idx="0">
                  <c:v>88. Social work activities without accommodation</c:v>
                </c:pt>
              </c:strCache>
            </c:strRef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RNM_2019'!$K$101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5E-E832-4A3F-9E03-58AF3E132CA7}"/>
            </c:ext>
          </c:extLst>
        </c:ser>
        <c:ser>
          <c:idx val="95"/>
          <c:order val="95"/>
          <c:tx>
            <c:strRef>
              <c:f>'GDP components RNM_2019_2021'!$B$102</c:f>
              <c:strCache>
                <c:ptCount val="1"/>
                <c:pt idx="0">
                  <c:v>R - Arts, entertainment and recreation</c:v>
                </c:pt>
              </c:strCache>
            </c:strRef>
          </c:tx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RNM_2019_2021'!$K$102</c:f>
              <c:numCache>
                <c:formatCode>0.0%</c:formatCode>
                <c:ptCount val="1"/>
                <c:pt idx="0">
                  <c:v>2.286927519943072E-2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F-E832-4A3F-9E03-58AF3E132CA7}"/>
            </c:ext>
          </c:extLst>
        </c:ser>
        <c:ser>
          <c:idx val="96"/>
          <c:order val="96"/>
          <c:tx>
            <c:strRef>
              <c:f>'[2]BDP components RNM_2019'!$B$103</c:f>
              <c:strCache>
                <c:ptCount val="1"/>
                <c:pt idx="0">
                  <c:v>90. Creative, arts and entertainment activities</c:v>
                </c:pt>
              </c:strCache>
            </c:strRef>
          </c:tx>
          <c:spPr>
            <a:solidFill>
              <a:schemeClr val="accent1">
                <a:lumMod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RNM_2019'!$K$103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60-E832-4A3F-9E03-58AF3E132CA7}"/>
            </c:ext>
          </c:extLst>
        </c:ser>
        <c:ser>
          <c:idx val="97"/>
          <c:order val="97"/>
          <c:tx>
            <c:strRef>
              <c:f>'[2]BDP components RNM_2019'!$B$104</c:f>
              <c:strCache>
                <c:ptCount val="1"/>
                <c:pt idx="0">
                  <c:v>91. Libraries, archives, museums and other cultural activities</c:v>
                </c:pt>
              </c:strCache>
            </c:strRef>
          </c:tx>
          <c:spPr>
            <a:solidFill>
              <a:schemeClr val="accent2">
                <a:lumMod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RNM_2019'!$K$104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61-E832-4A3F-9E03-58AF3E132CA7}"/>
            </c:ext>
          </c:extLst>
        </c:ser>
        <c:ser>
          <c:idx val="98"/>
          <c:order val="98"/>
          <c:tx>
            <c:strRef>
              <c:f>'[2]BDP components RNM_2019'!$B$105</c:f>
              <c:strCache>
                <c:ptCount val="1"/>
                <c:pt idx="0">
                  <c:v>92. Gambling and betting activities</c:v>
                </c:pt>
              </c:strCache>
            </c:strRef>
          </c:tx>
          <c:spPr>
            <a:solidFill>
              <a:schemeClr val="accent3">
                <a:lumMod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RNM_2019'!$K$105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62-E832-4A3F-9E03-58AF3E132CA7}"/>
            </c:ext>
          </c:extLst>
        </c:ser>
        <c:ser>
          <c:idx val="99"/>
          <c:order val="99"/>
          <c:tx>
            <c:strRef>
              <c:f>'[2]BDP components RNM_2019'!$B$106</c:f>
              <c:strCache>
                <c:ptCount val="1"/>
                <c:pt idx="0">
                  <c:v>93. Sports activities and amusement and recreation activities</c:v>
                </c:pt>
              </c:strCache>
            </c:strRef>
          </c:tx>
          <c:spPr>
            <a:solidFill>
              <a:schemeClr val="accent4">
                <a:lumMod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RNM_2019'!$K$106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63-E832-4A3F-9E03-58AF3E132CA7}"/>
            </c:ext>
          </c:extLst>
        </c:ser>
        <c:ser>
          <c:idx val="100"/>
          <c:order val="100"/>
          <c:tx>
            <c:strRef>
              <c:f>'GDP components RNM_2019_2021'!$B$107</c:f>
              <c:strCache>
                <c:ptCount val="1"/>
                <c:pt idx="0">
                  <c:v>S - Other service activities</c:v>
                </c:pt>
              </c:strCache>
            </c:strRef>
          </c:tx>
          <c:spPr>
            <a:solidFill>
              <a:schemeClr val="accent5">
                <a:lumMod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RNM_2019_2021'!$K$107</c:f>
              <c:numCache>
                <c:formatCode>0.0%</c:formatCode>
                <c:ptCount val="1"/>
                <c:pt idx="0">
                  <c:v>1.0550957500224454E-2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4-E832-4A3F-9E03-58AF3E132CA7}"/>
            </c:ext>
          </c:extLst>
        </c:ser>
        <c:ser>
          <c:idx val="101"/>
          <c:order val="101"/>
          <c:tx>
            <c:strRef>
              <c:f>'[2]BDP components RNM_2019'!$B$108</c:f>
              <c:strCache>
                <c:ptCount val="1"/>
                <c:pt idx="0">
                  <c:v>94. Activities of membership organisations</c:v>
                </c:pt>
              </c:strCache>
            </c:strRef>
          </c:tx>
          <c:spPr>
            <a:solidFill>
              <a:schemeClr val="accent6">
                <a:lumMod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RNM_2019'!$K$108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65-E832-4A3F-9E03-58AF3E132CA7}"/>
            </c:ext>
          </c:extLst>
        </c:ser>
        <c:ser>
          <c:idx val="102"/>
          <c:order val="102"/>
          <c:tx>
            <c:strRef>
              <c:f>'[2]BDP components RNM_2019'!$B$109</c:f>
              <c:strCache>
                <c:ptCount val="1"/>
                <c:pt idx="0">
                  <c:v>95. Repair of computers and personal and household goods</c:v>
                </c:pt>
              </c:strCache>
            </c:strRef>
          </c:tx>
          <c:spPr>
            <a:solidFill>
              <a:schemeClr val="accent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RNM_2019'!$K$109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66-E832-4A3F-9E03-58AF3E132CA7}"/>
            </c:ext>
          </c:extLst>
        </c:ser>
        <c:ser>
          <c:idx val="103"/>
          <c:order val="103"/>
          <c:tx>
            <c:strRef>
              <c:f>'[2]BDP components RNM_2019'!$B$110</c:f>
              <c:strCache>
                <c:ptCount val="1"/>
                <c:pt idx="0">
                  <c:v>96. Other personal service activities</c:v>
                </c:pt>
              </c:strCache>
            </c:strRef>
          </c:tx>
          <c:spPr>
            <a:solidFill>
              <a:schemeClr val="accent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RNM_2019'!$K$110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67-E832-4A3F-9E03-58AF3E132CA7}"/>
            </c:ext>
          </c:extLst>
        </c:ser>
        <c:ser>
          <c:idx val="104"/>
          <c:order val="104"/>
          <c:tx>
            <c:strRef>
              <c:f>'GDP components RNM_2019_2021'!$B$111</c:f>
              <c:strCache>
                <c:ptCount val="1"/>
                <c:pt idx="0">
                  <c:v>T - Activities of households as employers; undifferentiated goods- and services-producing activities of households for own use</c:v>
                </c:pt>
              </c:strCache>
            </c:strRef>
          </c:tx>
          <c:spPr>
            <a:solidFill>
              <a:schemeClr val="accent3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'GDP components RNM_2019_2021'!$K$111</c:f>
              <c:numCache>
                <c:formatCode>0.0%</c:formatCode>
                <c:ptCount val="1"/>
                <c:pt idx="0">
                  <c:v>1.4298492672853812E-4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8-E832-4A3F-9E03-58AF3E132CA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axId val="1510972848"/>
        <c:axId val="1510967440"/>
      </c:barChart>
      <c:catAx>
        <c:axId val="1510972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0967440"/>
        <c:crosses val="autoZero"/>
        <c:auto val="1"/>
        <c:lblAlgn val="ctr"/>
        <c:lblOffset val="100"/>
        <c:noMultiLvlLbl val="0"/>
      </c:catAx>
      <c:valAx>
        <c:axId val="1510967440"/>
        <c:scaling>
          <c:orientation val="minMax"/>
        </c:scaling>
        <c:delete val="1"/>
        <c:axPos val="b"/>
        <c:numFmt formatCode="0.0%" sourceLinked="1"/>
        <c:majorTickMark val="none"/>
        <c:minorTickMark val="none"/>
        <c:tickLblPos val="nextTo"/>
        <c:crossAx val="1510972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4754148559304184E-2"/>
          <c:y val="8.8944844124700245E-2"/>
          <c:w val="0.28084705247395925"/>
          <c:h val="0.855423818425574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'GDP components RNM_2019_2021'!$AD$7</c:f>
              <c:strCache>
                <c:ptCount val="1"/>
                <c:pt idx="0">
                  <c:v>A - Agriculture, forestry and fishing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'GDP components RNM_2019_2021'!$AK$7:$AM$7</c:f>
              <c:numCache>
                <c:formatCode>0.0%</c:formatCode>
                <c:ptCount val="3"/>
                <c:pt idx="0">
                  <c:v>8.1322597164846883E-2</c:v>
                </c:pt>
                <c:pt idx="1">
                  <c:v>8.5690420415557494E-2</c:v>
                </c:pt>
                <c:pt idx="2">
                  <c:v>7.1475359476614347E-2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5D-4041-AD50-9FABBA23FAA2}"/>
            </c:ext>
          </c:extLst>
        </c:ser>
        <c:ser>
          <c:idx val="1"/>
          <c:order val="1"/>
          <c:tx>
            <c:strRef>
              <c:f>'GDP components RNM_2019_2021'!$AD$8</c:f>
              <c:strCache>
                <c:ptCount val="1"/>
                <c:pt idx="0">
                  <c:v>01. Crop and animal production, hunting and related service activities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'GDP components RNM_2019_2021'!$AK$8:$AM$8</c:f>
            </c:numRef>
          </c:val>
          <c:extLst>
            <c:ext xmlns:c16="http://schemas.microsoft.com/office/drawing/2014/chart" uri="{C3380CC4-5D6E-409C-BE32-E72D297353CC}">
              <c16:uniqueId val="{00000001-795D-4041-AD50-9FABBA23FAA2}"/>
            </c:ext>
          </c:extLst>
        </c:ser>
        <c:ser>
          <c:idx val="2"/>
          <c:order val="2"/>
          <c:tx>
            <c:strRef>
              <c:f>'GDP components RNM_2019_2021'!$AD$9</c:f>
              <c:strCache>
                <c:ptCount val="1"/>
                <c:pt idx="0">
                  <c:v>02. Forestry and logging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'GDP components RNM_2019_2021'!$AK$9:$AM$9</c:f>
            </c:numRef>
          </c:val>
          <c:extLst>
            <c:ext xmlns:c16="http://schemas.microsoft.com/office/drawing/2014/chart" uri="{C3380CC4-5D6E-409C-BE32-E72D297353CC}">
              <c16:uniqueId val="{00000002-795D-4041-AD50-9FABBA23FAA2}"/>
            </c:ext>
          </c:extLst>
        </c:ser>
        <c:ser>
          <c:idx val="3"/>
          <c:order val="3"/>
          <c:tx>
            <c:strRef>
              <c:f>'GDP components RNM_2019_2021'!$AD$10</c:f>
              <c:strCache>
                <c:ptCount val="1"/>
                <c:pt idx="0">
                  <c:v>03. Fishing and aquaculture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RNM_2019_2021'!$AK$10:$AM$10</c:f>
            </c:numRef>
          </c:val>
          <c:extLst>
            <c:ext xmlns:c16="http://schemas.microsoft.com/office/drawing/2014/chart" uri="{C3380CC4-5D6E-409C-BE32-E72D297353CC}">
              <c16:uniqueId val="{00000003-795D-4041-AD50-9FABBA23FAA2}"/>
            </c:ext>
          </c:extLst>
        </c:ser>
        <c:ser>
          <c:idx val="4"/>
          <c:order val="4"/>
          <c:tx>
            <c:strRef>
              <c:f>'GDP components RNM_2019_2021'!$AD$11</c:f>
              <c:strCache>
                <c:ptCount val="1"/>
                <c:pt idx="0">
                  <c:v>B - Mining and quarrying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RNM_2019_2021'!$AK$11:$AM$11</c:f>
              <c:numCache>
                <c:formatCode>0.0%</c:formatCode>
                <c:ptCount val="3"/>
                <c:pt idx="0">
                  <c:v>1.4990640666485661E-2</c:v>
                </c:pt>
                <c:pt idx="1">
                  <c:v>1.2506824869668184E-2</c:v>
                </c:pt>
                <c:pt idx="2">
                  <c:v>1.4029387539584401E-2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5D-4041-AD50-9FABBA23FAA2}"/>
            </c:ext>
          </c:extLst>
        </c:ser>
        <c:ser>
          <c:idx val="5"/>
          <c:order val="5"/>
          <c:tx>
            <c:strRef>
              <c:f>'GDP components RNM_2019_2021'!$AD$12</c:f>
              <c:strCache>
                <c:ptCount val="1"/>
                <c:pt idx="0">
                  <c:v>05. Mining of coal and lignite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RNM_2019_2021'!$AK$12:$AM$12</c:f>
              <c:numCache>
                <c:formatCode>0.0%</c:formatCode>
                <c:ptCount val="3"/>
                <c:pt idx="0">
                  <c:v>1.8782043794442324E-4</c:v>
                </c:pt>
                <c:pt idx="1">
                  <c:v>2.7012603301654618E-4</c:v>
                </c:pt>
                <c:pt idx="2">
                  <c:v>1.2697332859566444E-4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95D-4041-AD50-9FABBA23FAA2}"/>
            </c:ext>
          </c:extLst>
        </c:ser>
        <c:ser>
          <c:idx val="6"/>
          <c:order val="6"/>
          <c:tx>
            <c:strRef>
              <c:f>'GDP components RNM_2019_2021'!$AD$13</c:f>
              <c:strCache>
                <c:ptCount val="1"/>
                <c:pt idx="0">
                  <c:v>06. Extraction of crude petroleum and natural gas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RNM_2019_2021'!$AK$13:$AM$13</c:f>
            </c:numRef>
          </c:val>
          <c:extLst>
            <c:ext xmlns:c16="http://schemas.microsoft.com/office/drawing/2014/chart" uri="{C3380CC4-5D6E-409C-BE32-E72D297353CC}">
              <c16:uniqueId val="{00000006-795D-4041-AD50-9FABBA23FAA2}"/>
            </c:ext>
          </c:extLst>
        </c:ser>
        <c:ser>
          <c:idx val="7"/>
          <c:order val="7"/>
          <c:tx>
            <c:strRef>
              <c:f>'GDP components RNM_2019_2021'!$AD$14</c:f>
              <c:strCache>
                <c:ptCount val="1"/>
                <c:pt idx="0">
                  <c:v>07. Mining of metal ores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RNM_2019_2021'!$AK$14:$AM$14</c:f>
            </c:numRef>
          </c:val>
          <c:extLst>
            <c:ext xmlns:c16="http://schemas.microsoft.com/office/drawing/2014/chart" uri="{C3380CC4-5D6E-409C-BE32-E72D297353CC}">
              <c16:uniqueId val="{00000007-795D-4041-AD50-9FABBA23FAA2}"/>
            </c:ext>
          </c:extLst>
        </c:ser>
        <c:ser>
          <c:idx val="8"/>
          <c:order val="8"/>
          <c:tx>
            <c:strRef>
              <c:f>'GDP components RNM_2019_2021'!$AD$15</c:f>
              <c:strCache>
                <c:ptCount val="1"/>
                <c:pt idx="0">
                  <c:v>08. Other mining and quarrying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RNM_2019_2021'!$AK$15:$AM$15</c:f>
            </c:numRef>
          </c:val>
          <c:extLst>
            <c:ext xmlns:c16="http://schemas.microsoft.com/office/drawing/2014/chart" uri="{C3380CC4-5D6E-409C-BE32-E72D297353CC}">
              <c16:uniqueId val="{00000008-795D-4041-AD50-9FABBA23FAA2}"/>
            </c:ext>
          </c:extLst>
        </c:ser>
        <c:ser>
          <c:idx val="9"/>
          <c:order val="9"/>
          <c:tx>
            <c:strRef>
              <c:f>'GDP components RNM_2019_2021'!$AD$16</c:f>
              <c:strCache>
                <c:ptCount val="1"/>
                <c:pt idx="0">
                  <c:v>09. Mining support service activities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RNM_2019_2021'!$AK$16:$AM$16</c:f>
            </c:numRef>
          </c:val>
          <c:extLst>
            <c:ext xmlns:c16="http://schemas.microsoft.com/office/drawing/2014/chart" uri="{C3380CC4-5D6E-409C-BE32-E72D297353CC}">
              <c16:uniqueId val="{00000009-795D-4041-AD50-9FABBA23FAA2}"/>
            </c:ext>
          </c:extLst>
        </c:ser>
        <c:ser>
          <c:idx val="10"/>
          <c:order val="10"/>
          <c:tx>
            <c:strRef>
              <c:f>'GDP components RNM_2019_2021'!$AD$17</c:f>
              <c:strCache>
                <c:ptCount val="1"/>
                <c:pt idx="0">
                  <c:v>C - Manufacturing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RNM_2019_2021'!$AK$17:$AM$17</c:f>
              <c:numCache>
                <c:formatCode>0.0%</c:formatCode>
                <c:ptCount val="3"/>
                <c:pt idx="0">
                  <c:v>0.13394217472131223</c:v>
                </c:pt>
                <c:pt idx="1">
                  <c:v>0.13297320413701777</c:v>
                </c:pt>
                <c:pt idx="2">
                  <c:v>0.13483271990537787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95D-4041-AD50-9FABBA23FAA2}"/>
            </c:ext>
          </c:extLst>
        </c:ser>
        <c:ser>
          <c:idx val="11"/>
          <c:order val="11"/>
          <c:tx>
            <c:strRef>
              <c:f>'GDP components RNM_2019_2021'!$AD$18</c:f>
              <c:strCache>
                <c:ptCount val="1"/>
                <c:pt idx="0">
                  <c:v>10. Manufacture of food products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RNM_2019_2021'!$AK$18:$AM$18</c:f>
            </c:numRef>
          </c:val>
          <c:extLst>
            <c:ext xmlns:c16="http://schemas.microsoft.com/office/drawing/2014/chart" uri="{C3380CC4-5D6E-409C-BE32-E72D297353CC}">
              <c16:uniqueId val="{0000000B-795D-4041-AD50-9FABBA23FAA2}"/>
            </c:ext>
          </c:extLst>
        </c:ser>
        <c:ser>
          <c:idx val="12"/>
          <c:order val="12"/>
          <c:tx>
            <c:strRef>
              <c:f>'GDP components RNM_2019_2021'!$AD$19</c:f>
              <c:strCache>
                <c:ptCount val="1"/>
                <c:pt idx="0">
                  <c:v>11. Manufacture of beverages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RNM_2019_2021'!$AK$19:$AM$19</c:f>
            </c:numRef>
          </c:val>
          <c:extLst>
            <c:ext xmlns:c16="http://schemas.microsoft.com/office/drawing/2014/chart" uri="{C3380CC4-5D6E-409C-BE32-E72D297353CC}">
              <c16:uniqueId val="{0000000C-795D-4041-AD50-9FABBA23FAA2}"/>
            </c:ext>
          </c:extLst>
        </c:ser>
        <c:ser>
          <c:idx val="13"/>
          <c:order val="13"/>
          <c:tx>
            <c:strRef>
              <c:f>'GDP components RNM_2019_2021'!$AD$20</c:f>
              <c:strCache>
                <c:ptCount val="1"/>
                <c:pt idx="0">
                  <c:v>12. Manufacture of tobacco products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RNM_2019_2021'!$AK$20:$AM$20</c:f>
            </c:numRef>
          </c:val>
          <c:extLst>
            <c:ext xmlns:c16="http://schemas.microsoft.com/office/drawing/2014/chart" uri="{C3380CC4-5D6E-409C-BE32-E72D297353CC}">
              <c16:uniqueId val="{0000000D-795D-4041-AD50-9FABBA23FAA2}"/>
            </c:ext>
          </c:extLst>
        </c:ser>
        <c:ser>
          <c:idx val="14"/>
          <c:order val="14"/>
          <c:tx>
            <c:strRef>
              <c:f>'GDP components RNM_2019_2021'!$AD$21</c:f>
              <c:strCache>
                <c:ptCount val="1"/>
                <c:pt idx="0">
                  <c:v>13. Manufacture of textiles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RNM_2019_2021'!$AK$21:$AM$21</c:f>
            </c:numRef>
          </c:val>
          <c:extLst>
            <c:ext xmlns:c16="http://schemas.microsoft.com/office/drawing/2014/chart" uri="{C3380CC4-5D6E-409C-BE32-E72D297353CC}">
              <c16:uniqueId val="{0000000E-795D-4041-AD50-9FABBA23FAA2}"/>
            </c:ext>
          </c:extLst>
        </c:ser>
        <c:ser>
          <c:idx val="15"/>
          <c:order val="15"/>
          <c:tx>
            <c:strRef>
              <c:f>'GDP components RNM_2019_2021'!$AD$22</c:f>
              <c:strCache>
                <c:ptCount val="1"/>
                <c:pt idx="0">
                  <c:v>14. Manufacture of wearing apparel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RNM_2019_2021'!$AK$22:$AM$22</c:f>
            </c:numRef>
          </c:val>
          <c:extLst>
            <c:ext xmlns:c16="http://schemas.microsoft.com/office/drawing/2014/chart" uri="{C3380CC4-5D6E-409C-BE32-E72D297353CC}">
              <c16:uniqueId val="{0000000F-795D-4041-AD50-9FABBA23FAA2}"/>
            </c:ext>
          </c:extLst>
        </c:ser>
        <c:ser>
          <c:idx val="16"/>
          <c:order val="16"/>
          <c:tx>
            <c:strRef>
              <c:f>'GDP components RNM_2019_2021'!$AD$23</c:f>
              <c:strCache>
                <c:ptCount val="1"/>
                <c:pt idx="0">
                  <c:v>15. Manufacture of leather and related products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RNM_2019_2021'!$AK$23:$AM$23</c:f>
            </c:numRef>
          </c:val>
          <c:extLst>
            <c:ext xmlns:c16="http://schemas.microsoft.com/office/drawing/2014/chart" uri="{C3380CC4-5D6E-409C-BE32-E72D297353CC}">
              <c16:uniqueId val="{00000010-795D-4041-AD50-9FABBA23FAA2}"/>
            </c:ext>
          </c:extLst>
        </c:ser>
        <c:ser>
          <c:idx val="17"/>
          <c:order val="17"/>
          <c:tx>
            <c:strRef>
              <c:f>'GDP components RNM_2019_2021'!$AD$24</c:f>
              <c:strCache>
                <c:ptCount val="1"/>
                <c:pt idx="0">
                  <c:v>16. Manufacture of wood and of products of wood and cork, except furniture; manufacture of articles of straw and plaiting materials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RNM_2019_2021'!$AK$24:$AM$24</c:f>
            </c:numRef>
          </c:val>
          <c:extLst>
            <c:ext xmlns:c16="http://schemas.microsoft.com/office/drawing/2014/chart" uri="{C3380CC4-5D6E-409C-BE32-E72D297353CC}">
              <c16:uniqueId val="{00000011-795D-4041-AD50-9FABBA23FAA2}"/>
            </c:ext>
          </c:extLst>
        </c:ser>
        <c:ser>
          <c:idx val="18"/>
          <c:order val="18"/>
          <c:tx>
            <c:strRef>
              <c:f>'GDP components RNM_2019_2021'!$AD$25</c:f>
              <c:strCache>
                <c:ptCount val="1"/>
                <c:pt idx="0">
                  <c:v>17. Manufacture of paper and paper products</c:v>
                </c:pt>
              </c:strCache>
            </c:strRef>
          </c:tx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RNM_2019_2021'!$AK$25:$AM$25</c:f>
            </c:numRef>
          </c:val>
          <c:extLst>
            <c:ext xmlns:c16="http://schemas.microsoft.com/office/drawing/2014/chart" uri="{C3380CC4-5D6E-409C-BE32-E72D297353CC}">
              <c16:uniqueId val="{00000012-795D-4041-AD50-9FABBA23FAA2}"/>
            </c:ext>
          </c:extLst>
        </c:ser>
        <c:ser>
          <c:idx val="19"/>
          <c:order val="19"/>
          <c:tx>
            <c:strRef>
              <c:f>'GDP components RNM_2019_2021'!$AD$26</c:f>
              <c:strCache>
                <c:ptCount val="1"/>
                <c:pt idx="0">
                  <c:v>18. Printing and reproduction of recorded media</c:v>
                </c:pt>
              </c:strCache>
            </c:strRef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RNM_2019_2021'!$AK$26:$AM$26</c:f>
            </c:numRef>
          </c:val>
          <c:extLst>
            <c:ext xmlns:c16="http://schemas.microsoft.com/office/drawing/2014/chart" uri="{C3380CC4-5D6E-409C-BE32-E72D297353CC}">
              <c16:uniqueId val="{00000013-795D-4041-AD50-9FABBA23FAA2}"/>
            </c:ext>
          </c:extLst>
        </c:ser>
        <c:ser>
          <c:idx val="20"/>
          <c:order val="20"/>
          <c:tx>
            <c:strRef>
              <c:f>'GDP components RNM_2019_2021'!$AD$27</c:f>
              <c:strCache>
                <c:ptCount val="1"/>
                <c:pt idx="0">
                  <c:v>19. Manufacture of coke and refined petroleum products</c:v>
                </c:pt>
              </c:strCache>
            </c:strRef>
          </c:tx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RNM_2019_2021'!$AK$27:$AM$27</c:f>
            </c:numRef>
          </c:val>
          <c:extLst>
            <c:ext xmlns:c16="http://schemas.microsoft.com/office/drawing/2014/chart" uri="{C3380CC4-5D6E-409C-BE32-E72D297353CC}">
              <c16:uniqueId val="{00000014-795D-4041-AD50-9FABBA23FAA2}"/>
            </c:ext>
          </c:extLst>
        </c:ser>
        <c:ser>
          <c:idx val="21"/>
          <c:order val="21"/>
          <c:tx>
            <c:strRef>
              <c:f>'GDP components RNM_2019_2021'!$AD$28</c:f>
              <c:strCache>
                <c:ptCount val="1"/>
                <c:pt idx="0">
                  <c:v>20. Manufacture of chemicals and chemical products</c:v>
                </c:pt>
              </c:strCache>
            </c:strRef>
          </c:tx>
          <c:spPr>
            <a:solidFill>
              <a:schemeClr val="accent6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RNM_2019_2021'!$AK$28:$AM$28</c:f>
            </c:numRef>
          </c:val>
          <c:extLst>
            <c:ext xmlns:c16="http://schemas.microsoft.com/office/drawing/2014/chart" uri="{C3380CC4-5D6E-409C-BE32-E72D297353CC}">
              <c16:uniqueId val="{00000015-795D-4041-AD50-9FABBA23FAA2}"/>
            </c:ext>
          </c:extLst>
        </c:ser>
        <c:ser>
          <c:idx val="22"/>
          <c:order val="22"/>
          <c:tx>
            <c:strRef>
              <c:f>'GDP components RNM_2019_2021'!$AD$29</c:f>
              <c:strCache>
                <c:ptCount val="1"/>
                <c:pt idx="0">
                  <c:v>21. Manufacture of basic pharmaceutical products and pharmaceutical preparations</c:v>
                </c:pt>
              </c:strCache>
            </c:strRef>
          </c:tx>
          <c:spPr>
            <a:solidFill>
              <a:schemeClr val="accent5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RNM_2019_2021'!$AK$29:$AM$29</c:f>
            </c:numRef>
          </c:val>
          <c:extLst>
            <c:ext xmlns:c16="http://schemas.microsoft.com/office/drawing/2014/chart" uri="{C3380CC4-5D6E-409C-BE32-E72D297353CC}">
              <c16:uniqueId val="{00000016-795D-4041-AD50-9FABBA23FAA2}"/>
            </c:ext>
          </c:extLst>
        </c:ser>
        <c:ser>
          <c:idx val="23"/>
          <c:order val="23"/>
          <c:tx>
            <c:strRef>
              <c:f>'GDP components RNM_2019_2021'!$AD$30</c:f>
              <c:strCache>
                <c:ptCount val="1"/>
                <c:pt idx="0">
                  <c:v>22. Manufacture of rubber and plastic products</c:v>
                </c:pt>
              </c:strCache>
            </c:strRef>
          </c:tx>
          <c:spPr>
            <a:solidFill>
              <a:schemeClr val="accent4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RNM_2019_2021'!$AK$30:$AM$30</c:f>
            </c:numRef>
          </c:val>
          <c:extLst>
            <c:ext xmlns:c16="http://schemas.microsoft.com/office/drawing/2014/chart" uri="{C3380CC4-5D6E-409C-BE32-E72D297353CC}">
              <c16:uniqueId val="{00000017-795D-4041-AD50-9FABBA23FAA2}"/>
            </c:ext>
          </c:extLst>
        </c:ser>
        <c:ser>
          <c:idx val="24"/>
          <c:order val="24"/>
          <c:tx>
            <c:strRef>
              <c:f>'GDP components RNM_2019_2021'!$AD$31</c:f>
              <c:strCache>
                <c:ptCount val="1"/>
                <c:pt idx="0">
                  <c:v>23. Manufacture of other non metallic mineral products</c:v>
                </c:pt>
              </c:strCache>
            </c:strRef>
          </c:tx>
          <c:spPr>
            <a:solidFill>
              <a:schemeClr val="accent6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RNM_2019_2021'!$AK$31:$AM$31</c:f>
            </c:numRef>
          </c:val>
          <c:extLst>
            <c:ext xmlns:c16="http://schemas.microsoft.com/office/drawing/2014/chart" uri="{C3380CC4-5D6E-409C-BE32-E72D297353CC}">
              <c16:uniqueId val="{00000018-795D-4041-AD50-9FABBA23FAA2}"/>
            </c:ext>
          </c:extLst>
        </c:ser>
        <c:ser>
          <c:idx val="25"/>
          <c:order val="25"/>
          <c:tx>
            <c:strRef>
              <c:f>'GDP components RNM_2019_2021'!$AD$32</c:f>
              <c:strCache>
                <c:ptCount val="1"/>
                <c:pt idx="0">
                  <c:v>24. Manufacture of basic metals</c:v>
                </c:pt>
              </c:strCache>
            </c:strRef>
          </c:tx>
          <c:spPr>
            <a:solidFill>
              <a:schemeClr val="accent5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RNM_2019_2021'!$AK$32:$AM$32</c:f>
            </c:numRef>
          </c:val>
          <c:extLst>
            <c:ext xmlns:c16="http://schemas.microsoft.com/office/drawing/2014/chart" uri="{C3380CC4-5D6E-409C-BE32-E72D297353CC}">
              <c16:uniqueId val="{00000019-795D-4041-AD50-9FABBA23FAA2}"/>
            </c:ext>
          </c:extLst>
        </c:ser>
        <c:ser>
          <c:idx val="26"/>
          <c:order val="26"/>
          <c:tx>
            <c:strRef>
              <c:f>'GDP components RNM_2019_2021'!$AD$33</c:f>
              <c:strCache>
                <c:ptCount val="1"/>
                <c:pt idx="0">
                  <c:v>25. Manufacture of fabricated metal products, except machinery and equipment</c:v>
                </c:pt>
              </c:strCache>
            </c:strRef>
          </c:tx>
          <c:spPr>
            <a:solidFill>
              <a:schemeClr val="accent4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RNM_2019_2021'!$AK$33:$AM$33</c:f>
            </c:numRef>
          </c:val>
          <c:extLst>
            <c:ext xmlns:c16="http://schemas.microsoft.com/office/drawing/2014/chart" uri="{C3380CC4-5D6E-409C-BE32-E72D297353CC}">
              <c16:uniqueId val="{0000001A-795D-4041-AD50-9FABBA23FAA2}"/>
            </c:ext>
          </c:extLst>
        </c:ser>
        <c:ser>
          <c:idx val="27"/>
          <c:order val="27"/>
          <c:tx>
            <c:strRef>
              <c:f>'GDP components RNM_2019_2021'!$AD$34</c:f>
              <c:strCache>
                <c:ptCount val="1"/>
                <c:pt idx="0">
                  <c:v>26. Manufacture of computer, electronic and optical products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'GDP components RNM_2019_2021'!$AK$34:$AM$34</c:f>
            </c:numRef>
          </c:val>
          <c:extLst>
            <c:ext xmlns:c16="http://schemas.microsoft.com/office/drawing/2014/chart" uri="{C3380CC4-5D6E-409C-BE32-E72D297353CC}">
              <c16:uniqueId val="{0000001B-795D-4041-AD50-9FABBA23FAA2}"/>
            </c:ext>
          </c:extLst>
        </c:ser>
        <c:ser>
          <c:idx val="28"/>
          <c:order val="28"/>
          <c:tx>
            <c:strRef>
              <c:f>'GDP components RNM_2019_2021'!$AD$35</c:f>
              <c:strCache>
                <c:ptCount val="1"/>
                <c:pt idx="0">
                  <c:v>27. Manufacture of electrical equipment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'GDP components RNM_2019_2021'!$AK$35:$AM$35</c:f>
            </c:numRef>
          </c:val>
          <c:extLst>
            <c:ext xmlns:c16="http://schemas.microsoft.com/office/drawing/2014/chart" uri="{C3380CC4-5D6E-409C-BE32-E72D297353CC}">
              <c16:uniqueId val="{0000001C-795D-4041-AD50-9FABBA23FAA2}"/>
            </c:ext>
          </c:extLst>
        </c:ser>
        <c:ser>
          <c:idx val="29"/>
          <c:order val="29"/>
          <c:tx>
            <c:strRef>
              <c:f>'GDP components RNM_2019_2021'!$AD$36</c:f>
              <c:strCache>
                <c:ptCount val="1"/>
                <c:pt idx="0">
                  <c:v>28. Manufacture of machinery and equipment n.e.c.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'GDP components RNM_2019_2021'!$AK$36:$AM$36</c:f>
            </c:numRef>
          </c:val>
          <c:extLst>
            <c:ext xmlns:c16="http://schemas.microsoft.com/office/drawing/2014/chart" uri="{C3380CC4-5D6E-409C-BE32-E72D297353CC}">
              <c16:uniqueId val="{0000001D-795D-4041-AD50-9FABBA23FAA2}"/>
            </c:ext>
          </c:extLst>
        </c:ser>
        <c:ser>
          <c:idx val="30"/>
          <c:order val="30"/>
          <c:tx>
            <c:strRef>
              <c:f>'GDP components RNM_2019_2021'!$AD$37</c:f>
              <c:strCache>
                <c:ptCount val="1"/>
                <c:pt idx="0">
                  <c:v>29. Manufacture of motor vehicles, trailers and semi trailers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RNM_2019_2021'!$AK$37:$AM$37</c:f>
            </c:numRef>
          </c:val>
          <c:extLst>
            <c:ext xmlns:c16="http://schemas.microsoft.com/office/drawing/2014/chart" uri="{C3380CC4-5D6E-409C-BE32-E72D297353CC}">
              <c16:uniqueId val="{0000001E-795D-4041-AD50-9FABBA23FAA2}"/>
            </c:ext>
          </c:extLst>
        </c:ser>
        <c:ser>
          <c:idx val="31"/>
          <c:order val="31"/>
          <c:tx>
            <c:strRef>
              <c:f>'GDP components RNM_2019_2021'!$AD$38</c:f>
              <c:strCache>
                <c:ptCount val="1"/>
                <c:pt idx="0">
                  <c:v>30. Manufacture of other transport equipment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RNM_2019_2021'!$AK$38:$AM$38</c:f>
            </c:numRef>
          </c:val>
          <c:extLst>
            <c:ext xmlns:c16="http://schemas.microsoft.com/office/drawing/2014/chart" uri="{C3380CC4-5D6E-409C-BE32-E72D297353CC}">
              <c16:uniqueId val="{0000001F-795D-4041-AD50-9FABBA23FAA2}"/>
            </c:ext>
          </c:extLst>
        </c:ser>
        <c:ser>
          <c:idx val="32"/>
          <c:order val="32"/>
          <c:tx>
            <c:strRef>
              <c:f>'GDP components RNM_2019_2021'!$AD$39</c:f>
              <c:strCache>
                <c:ptCount val="1"/>
                <c:pt idx="0">
                  <c:v>31. Manufacture of furniture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RNM_2019_2021'!$AK$39:$AM$39</c:f>
            </c:numRef>
          </c:val>
          <c:extLst>
            <c:ext xmlns:c16="http://schemas.microsoft.com/office/drawing/2014/chart" uri="{C3380CC4-5D6E-409C-BE32-E72D297353CC}">
              <c16:uniqueId val="{00000020-795D-4041-AD50-9FABBA23FAA2}"/>
            </c:ext>
          </c:extLst>
        </c:ser>
        <c:ser>
          <c:idx val="33"/>
          <c:order val="33"/>
          <c:tx>
            <c:strRef>
              <c:f>'GDP components RNM_2019_2021'!$AD$40</c:f>
              <c:strCache>
                <c:ptCount val="1"/>
                <c:pt idx="0">
                  <c:v>32. Other manufacturing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RNM_2019_2021'!$AK$40:$AM$40</c:f>
            </c:numRef>
          </c:val>
          <c:extLst>
            <c:ext xmlns:c16="http://schemas.microsoft.com/office/drawing/2014/chart" uri="{C3380CC4-5D6E-409C-BE32-E72D297353CC}">
              <c16:uniqueId val="{00000021-795D-4041-AD50-9FABBA23FAA2}"/>
            </c:ext>
          </c:extLst>
        </c:ser>
        <c:ser>
          <c:idx val="34"/>
          <c:order val="34"/>
          <c:tx>
            <c:strRef>
              <c:f>'GDP components RNM_2019_2021'!$AD$41</c:f>
              <c:strCache>
                <c:ptCount val="1"/>
                <c:pt idx="0">
                  <c:v>33. Repair and installation of machinery and equipment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RNM_2019_2021'!$AK$41:$AM$41</c:f>
            </c:numRef>
          </c:val>
          <c:extLst>
            <c:ext xmlns:c16="http://schemas.microsoft.com/office/drawing/2014/chart" uri="{C3380CC4-5D6E-409C-BE32-E72D297353CC}">
              <c16:uniqueId val="{00000022-795D-4041-AD50-9FABBA23FAA2}"/>
            </c:ext>
          </c:extLst>
        </c:ser>
        <c:ser>
          <c:idx val="35"/>
          <c:order val="35"/>
          <c:tx>
            <c:strRef>
              <c:f>'GDP components RNM_2019_2021'!$AD$42</c:f>
              <c:strCache>
                <c:ptCount val="1"/>
                <c:pt idx="0">
                  <c:v>D - Electricity, gas, steam and air conditioning supply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RNM_2019_2021'!$AK$42:$AM$42</c:f>
              <c:numCache>
                <c:formatCode>0.0%</c:formatCode>
                <c:ptCount val="3"/>
                <c:pt idx="0">
                  <c:v>2.3435327626912444E-2</c:v>
                </c:pt>
                <c:pt idx="1">
                  <c:v>1.960476403170941E-2</c:v>
                </c:pt>
                <c:pt idx="2">
                  <c:v>1.2381901061071772E-2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795D-4041-AD50-9FABBA23FAA2}"/>
            </c:ext>
          </c:extLst>
        </c:ser>
        <c:ser>
          <c:idx val="36"/>
          <c:order val="36"/>
          <c:tx>
            <c:strRef>
              <c:f>'GDP components RNM_2019_2021'!$AD$43</c:f>
              <c:strCache>
                <c:ptCount val="1"/>
                <c:pt idx="0">
                  <c:v>35. Electricity, gas, steam and air conditioning supply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RNM_2019_2021'!$AK$43:$AM$43</c:f>
              <c:numCache>
                <c:formatCode>0.0%</c:formatCode>
                <c:ptCount val="3"/>
                <c:pt idx="0">
                  <c:v>2.3435327626912444E-2</c:v>
                </c:pt>
                <c:pt idx="1">
                  <c:v>1.960476403170941E-2</c:v>
                </c:pt>
                <c:pt idx="2">
                  <c:v>1.2381901061071772E-2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795D-4041-AD50-9FABBA23FAA2}"/>
            </c:ext>
          </c:extLst>
        </c:ser>
        <c:ser>
          <c:idx val="37"/>
          <c:order val="37"/>
          <c:tx>
            <c:strRef>
              <c:f>'GDP components RNM_2019_2021'!$AD$44</c:f>
              <c:strCache>
                <c:ptCount val="1"/>
                <c:pt idx="0">
                  <c:v>E - Water supply; sewerage, waste management and remediation activities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RNM_2019_2021'!$AK$44:$AM$44</c:f>
              <c:numCache>
                <c:formatCode>0.0%</c:formatCode>
                <c:ptCount val="3"/>
                <c:pt idx="0">
                  <c:v>8.372590475638585E-3</c:v>
                </c:pt>
                <c:pt idx="1">
                  <c:v>9.2858419922131862E-3</c:v>
                </c:pt>
                <c:pt idx="2">
                  <c:v>9.1232571173026685E-3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795D-4041-AD50-9FABBA23FAA2}"/>
            </c:ext>
          </c:extLst>
        </c:ser>
        <c:ser>
          <c:idx val="38"/>
          <c:order val="38"/>
          <c:tx>
            <c:strRef>
              <c:f>'GDP components RNM_2019_2021'!$AD$45</c:f>
              <c:strCache>
                <c:ptCount val="1"/>
                <c:pt idx="0">
                  <c:v>36. Water collection, treatment and supply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RNM_2019_2021'!$AK$45:$AM$45</c:f>
            </c:numRef>
          </c:val>
          <c:extLst>
            <c:ext xmlns:c16="http://schemas.microsoft.com/office/drawing/2014/chart" uri="{C3380CC4-5D6E-409C-BE32-E72D297353CC}">
              <c16:uniqueId val="{00000026-795D-4041-AD50-9FABBA23FAA2}"/>
            </c:ext>
          </c:extLst>
        </c:ser>
        <c:ser>
          <c:idx val="39"/>
          <c:order val="39"/>
          <c:tx>
            <c:strRef>
              <c:f>'GDP components RNM_2019_2021'!$AD$46</c:f>
              <c:strCache>
                <c:ptCount val="1"/>
                <c:pt idx="0">
                  <c:v>37. Sewerage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RNM_2019_2021'!$AK$46:$AM$46</c:f>
            </c:numRef>
          </c:val>
          <c:extLst>
            <c:ext xmlns:c16="http://schemas.microsoft.com/office/drawing/2014/chart" uri="{C3380CC4-5D6E-409C-BE32-E72D297353CC}">
              <c16:uniqueId val="{00000027-795D-4041-AD50-9FABBA23FAA2}"/>
            </c:ext>
          </c:extLst>
        </c:ser>
        <c:ser>
          <c:idx val="40"/>
          <c:order val="40"/>
          <c:tx>
            <c:strRef>
              <c:f>'GDP components RNM_2019_2021'!$AD$47</c:f>
              <c:strCache>
                <c:ptCount val="1"/>
                <c:pt idx="0">
                  <c:v>38. Waste collection, treatment and disposal activities; materials recovery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RNM_2019_2021'!$AK$47:$AM$47</c:f>
            </c:numRef>
          </c:val>
          <c:extLst>
            <c:ext xmlns:c16="http://schemas.microsoft.com/office/drawing/2014/chart" uri="{C3380CC4-5D6E-409C-BE32-E72D297353CC}">
              <c16:uniqueId val="{00000028-795D-4041-AD50-9FABBA23FAA2}"/>
            </c:ext>
          </c:extLst>
        </c:ser>
        <c:ser>
          <c:idx val="41"/>
          <c:order val="41"/>
          <c:tx>
            <c:strRef>
              <c:f>'GDP components RNM_2019_2021'!$AD$48</c:f>
              <c:strCache>
                <c:ptCount val="1"/>
                <c:pt idx="0">
                  <c:v>39. Remediation activities and other waste management services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RNM_2019_2021'!$AK$48:$AM$48</c:f>
            </c:numRef>
          </c:val>
          <c:extLst>
            <c:ext xmlns:c16="http://schemas.microsoft.com/office/drawing/2014/chart" uri="{C3380CC4-5D6E-409C-BE32-E72D297353CC}">
              <c16:uniqueId val="{00000029-795D-4041-AD50-9FABBA23FAA2}"/>
            </c:ext>
          </c:extLst>
        </c:ser>
        <c:ser>
          <c:idx val="42"/>
          <c:order val="42"/>
          <c:tx>
            <c:strRef>
              <c:f>'GDP components RNM_2019_2021'!$AD$49</c:f>
              <c:strCache>
                <c:ptCount val="1"/>
                <c:pt idx="0">
                  <c:v>F - Construction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RNM_2019_2021'!$AK$49:$AM$49</c:f>
              <c:numCache>
                <c:formatCode>0.0%</c:formatCode>
                <c:ptCount val="3"/>
                <c:pt idx="0">
                  <c:v>5.6294780322775989E-2</c:v>
                </c:pt>
                <c:pt idx="1">
                  <c:v>5.3062859264710327E-2</c:v>
                </c:pt>
                <c:pt idx="2">
                  <c:v>5.5439212081006349E-2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795D-4041-AD50-9FABBA23FAA2}"/>
            </c:ext>
          </c:extLst>
        </c:ser>
        <c:ser>
          <c:idx val="43"/>
          <c:order val="43"/>
          <c:tx>
            <c:strRef>
              <c:f>'GDP components RNM_2019_2021'!$AD$50</c:f>
              <c:strCache>
                <c:ptCount val="1"/>
                <c:pt idx="0">
                  <c:v>41. Construction of buildings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RNM_2019_2021'!$AK$50:$AM$50</c:f>
            </c:numRef>
          </c:val>
          <c:extLst>
            <c:ext xmlns:c16="http://schemas.microsoft.com/office/drawing/2014/chart" uri="{C3380CC4-5D6E-409C-BE32-E72D297353CC}">
              <c16:uniqueId val="{0000002B-795D-4041-AD50-9FABBA23FAA2}"/>
            </c:ext>
          </c:extLst>
        </c:ser>
        <c:ser>
          <c:idx val="44"/>
          <c:order val="44"/>
          <c:tx>
            <c:strRef>
              <c:f>'GDP components RNM_2019_2021'!$AD$51</c:f>
              <c:strCache>
                <c:ptCount val="1"/>
                <c:pt idx="0">
                  <c:v>42. Civil engineering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RNM_2019_2021'!$AK$51:$AM$51</c:f>
            </c:numRef>
          </c:val>
          <c:extLst>
            <c:ext xmlns:c16="http://schemas.microsoft.com/office/drawing/2014/chart" uri="{C3380CC4-5D6E-409C-BE32-E72D297353CC}">
              <c16:uniqueId val="{0000002C-795D-4041-AD50-9FABBA23FAA2}"/>
            </c:ext>
          </c:extLst>
        </c:ser>
        <c:ser>
          <c:idx val="45"/>
          <c:order val="45"/>
          <c:tx>
            <c:strRef>
              <c:f>'GDP components RNM_2019_2021'!$AD$52</c:f>
              <c:strCache>
                <c:ptCount val="1"/>
                <c:pt idx="0">
                  <c:v>43. Specialised construction activities</c:v>
                </c:pt>
              </c:strCache>
            </c:strRef>
          </c:tx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RNM_2019_2021'!$AK$52:$AM$52</c:f>
            </c:numRef>
          </c:val>
          <c:extLst>
            <c:ext xmlns:c16="http://schemas.microsoft.com/office/drawing/2014/chart" uri="{C3380CC4-5D6E-409C-BE32-E72D297353CC}">
              <c16:uniqueId val="{0000002D-795D-4041-AD50-9FABBA23FAA2}"/>
            </c:ext>
          </c:extLst>
        </c:ser>
        <c:ser>
          <c:idx val="46"/>
          <c:order val="46"/>
          <c:tx>
            <c:strRef>
              <c:f>'GDP components RNM_2019_2021'!$AD$53</c:f>
              <c:strCache>
                <c:ptCount val="1"/>
                <c:pt idx="0">
                  <c:v>G - Wholesale and retail trade; repair of motor vehicles and motorcycles</c:v>
                </c:pt>
              </c:strCache>
            </c:strRef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RNM_2019_2021'!$AK$53:$AM$53</c:f>
              <c:numCache>
                <c:formatCode>0.0%</c:formatCode>
                <c:ptCount val="3"/>
                <c:pt idx="0">
                  <c:v>0.15067597961531803</c:v>
                </c:pt>
                <c:pt idx="1">
                  <c:v>0.15268580043712035</c:v>
                </c:pt>
                <c:pt idx="2">
                  <c:v>0.14865496352409416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795D-4041-AD50-9FABBA23FAA2}"/>
            </c:ext>
          </c:extLst>
        </c:ser>
        <c:ser>
          <c:idx val="47"/>
          <c:order val="47"/>
          <c:tx>
            <c:strRef>
              <c:f>'GDP components RNM_2019_2021'!$AD$54</c:f>
              <c:strCache>
                <c:ptCount val="1"/>
                <c:pt idx="0">
                  <c:v>45. Wholesale and retail trade and repair of motor vehicles and motorcycles</c:v>
                </c:pt>
              </c:strCache>
            </c:strRef>
          </c:tx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RNM_2019_2021'!$AK$54:$AM$54</c:f>
            </c:numRef>
          </c:val>
          <c:extLst>
            <c:ext xmlns:c16="http://schemas.microsoft.com/office/drawing/2014/chart" uri="{C3380CC4-5D6E-409C-BE32-E72D297353CC}">
              <c16:uniqueId val="{0000002F-795D-4041-AD50-9FABBA23FAA2}"/>
            </c:ext>
          </c:extLst>
        </c:ser>
        <c:ser>
          <c:idx val="48"/>
          <c:order val="48"/>
          <c:tx>
            <c:strRef>
              <c:f>'GDP components RNM_2019_2021'!$AD$55</c:f>
              <c:strCache>
                <c:ptCount val="1"/>
                <c:pt idx="0">
                  <c:v>46. Wholesale trade, except of motor vehicles and motorcycles</c:v>
                </c:pt>
              </c:strCache>
            </c:strRef>
          </c:tx>
          <c:spPr>
            <a:solidFill>
              <a:schemeClr val="accent6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RNM_2019_2021'!$AK$55:$AM$55</c:f>
            </c:numRef>
          </c:val>
          <c:extLst>
            <c:ext xmlns:c16="http://schemas.microsoft.com/office/drawing/2014/chart" uri="{C3380CC4-5D6E-409C-BE32-E72D297353CC}">
              <c16:uniqueId val="{00000030-795D-4041-AD50-9FABBA23FAA2}"/>
            </c:ext>
          </c:extLst>
        </c:ser>
        <c:ser>
          <c:idx val="49"/>
          <c:order val="49"/>
          <c:tx>
            <c:strRef>
              <c:f>'GDP components RNM_2019_2021'!$AD$56</c:f>
              <c:strCache>
                <c:ptCount val="1"/>
                <c:pt idx="0">
                  <c:v>47. Retail trade, except of motor vehicles and motorcycles</c:v>
                </c:pt>
              </c:strCache>
            </c:strRef>
          </c:tx>
          <c:spPr>
            <a:solidFill>
              <a:schemeClr val="accent5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RNM_2019_2021'!$AK$56:$AM$56</c:f>
            </c:numRef>
          </c:val>
          <c:extLst>
            <c:ext xmlns:c16="http://schemas.microsoft.com/office/drawing/2014/chart" uri="{C3380CC4-5D6E-409C-BE32-E72D297353CC}">
              <c16:uniqueId val="{00000031-795D-4041-AD50-9FABBA23FAA2}"/>
            </c:ext>
          </c:extLst>
        </c:ser>
        <c:ser>
          <c:idx val="50"/>
          <c:order val="50"/>
          <c:tx>
            <c:strRef>
              <c:f>'GDP components RNM_2019_2021'!$AD$57</c:f>
              <c:strCache>
                <c:ptCount val="1"/>
                <c:pt idx="0">
                  <c:v>H - Transport and storage</c:v>
                </c:pt>
              </c:strCache>
            </c:strRef>
          </c:tx>
          <c:spPr>
            <a:solidFill>
              <a:schemeClr val="accent4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RNM_2019_2021'!$AK$57:$AM$57</c:f>
              <c:numCache>
                <c:formatCode>0.0%</c:formatCode>
                <c:ptCount val="3"/>
                <c:pt idx="0">
                  <c:v>3.6137157542238632E-2</c:v>
                </c:pt>
                <c:pt idx="1">
                  <c:v>3.2502262355953819E-2</c:v>
                </c:pt>
                <c:pt idx="2">
                  <c:v>3.1115320036740834E-2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795D-4041-AD50-9FABBA23FAA2}"/>
            </c:ext>
          </c:extLst>
        </c:ser>
        <c:ser>
          <c:idx val="51"/>
          <c:order val="51"/>
          <c:tx>
            <c:strRef>
              <c:f>'GDP components RNM_2019_2021'!$AD$58</c:f>
              <c:strCache>
                <c:ptCount val="1"/>
                <c:pt idx="0">
                  <c:v>49. Land transport and transport via pipelines</c:v>
                </c:pt>
              </c:strCache>
            </c:strRef>
          </c:tx>
          <c:spPr>
            <a:solidFill>
              <a:schemeClr val="accent6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RNM_2019_2021'!$AK$58:$AM$58</c:f>
            </c:numRef>
          </c:val>
          <c:extLst>
            <c:ext xmlns:c16="http://schemas.microsoft.com/office/drawing/2014/chart" uri="{C3380CC4-5D6E-409C-BE32-E72D297353CC}">
              <c16:uniqueId val="{00000033-795D-4041-AD50-9FABBA23FAA2}"/>
            </c:ext>
          </c:extLst>
        </c:ser>
        <c:ser>
          <c:idx val="52"/>
          <c:order val="52"/>
          <c:tx>
            <c:strRef>
              <c:f>'GDP components RNM_2019_2021'!$AD$59</c:f>
              <c:strCache>
                <c:ptCount val="1"/>
                <c:pt idx="0">
                  <c:v>50. Water transport</c:v>
                </c:pt>
              </c:strCache>
            </c:strRef>
          </c:tx>
          <c:spPr>
            <a:solidFill>
              <a:schemeClr val="accent5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RNM_2019_2021'!$AK$59:$AM$59</c:f>
            </c:numRef>
          </c:val>
          <c:extLst>
            <c:ext xmlns:c16="http://schemas.microsoft.com/office/drawing/2014/chart" uri="{C3380CC4-5D6E-409C-BE32-E72D297353CC}">
              <c16:uniqueId val="{00000034-795D-4041-AD50-9FABBA23FAA2}"/>
            </c:ext>
          </c:extLst>
        </c:ser>
        <c:ser>
          <c:idx val="53"/>
          <c:order val="53"/>
          <c:tx>
            <c:strRef>
              <c:f>'GDP components RNM_2019_2021'!$AD$60</c:f>
              <c:strCache>
                <c:ptCount val="1"/>
                <c:pt idx="0">
                  <c:v>51. Air transport</c:v>
                </c:pt>
              </c:strCache>
            </c:strRef>
          </c:tx>
          <c:spPr>
            <a:solidFill>
              <a:schemeClr val="accent4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RNM_2019_2021'!$AK$60:$AM$60</c:f>
            </c:numRef>
          </c:val>
          <c:extLst>
            <c:ext xmlns:c16="http://schemas.microsoft.com/office/drawing/2014/chart" uri="{C3380CC4-5D6E-409C-BE32-E72D297353CC}">
              <c16:uniqueId val="{00000035-795D-4041-AD50-9FABBA23FAA2}"/>
            </c:ext>
          </c:extLst>
        </c:ser>
        <c:ser>
          <c:idx val="54"/>
          <c:order val="54"/>
          <c:tx>
            <c:strRef>
              <c:f>'GDP components RNM_2019_2021'!$AD$61</c:f>
              <c:strCache>
                <c:ptCount val="1"/>
                <c:pt idx="0">
                  <c:v>52. Warehousing and support activities for transportation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'GDP components RNM_2019_2021'!$AK$61:$AM$61</c:f>
            </c:numRef>
          </c:val>
          <c:extLst>
            <c:ext xmlns:c16="http://schemas.microsoft.com/office/drawing/2014/chart" uri="{C3380CC4-5D6E-409C-BE32-E72D297353CC}">
              <c16:uniqueId val="{00000036-795D-4041-AD50-9FABBA23FAA2}"/>
            </c:ext>
          </c:extLst>
        </c:ser>
        <c:ser>
          <c:idx val="55"/>
          <c:order val="55"/>
          <c:tx>
            <c:strRef>
              <c:f>'GDP components RNM_2019_2021'!$AD$62</c:f>
              <c:strCache>
                <c:ptCount val="1"/>
                <c:pt idx="0">
                  <c:v>53. Postal and courier activities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'GDP components RNM_2019_2021'!$AK$62:$AM$62</c:f>
            </c:numRef>
          </c:val>
          <c:extLst>
            <c:ext xmlns:c16="http://schemas.microsoft.com/office/drawing/2014/chart" uri="{C3380CC4-5D6E-409C-BE32-E72D297353CC}">
              <c16:uniqueId val="{00000037-795D-4041-AD50-9FABBA23FAA2}"/>
            </c:ext>
          </c:extLst>
        </c:ser>
        <c:ser>
          <c:idx val="56"/>
          <c:order val="56"/>
          <c:tx>
            <c:strRef>
              <c:f>'GDP components RNM_2019_2021'!$AD$63</c:f>
              <c:strCache>
                <c:ptCount val="1"/>
                <c:pt idx="0">
                  <c:v>I - Accommodation and food service activities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'GDP components RNM_2019_2021'!$AK$63:$AM$63</c:f>
              <c:numCache>
                <c:formatCode>0.0%</c:formatCode>
                <c:ptCount val="3"/>
                <c:pt idx="0">
                  <c:v>1.5765035448328614E-2</c:v>
                </c:pt>
                <c:pt idx="1">
                  <c:v>9.753837324153242E-3</c:v>
                </c:pt>
                <c:pt idx="2">
                  <c:v>1.6291931067054542E-2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795D-4041-AD50-9FABBA23FAA2}"/>
            </c:ext>
          </c:extLst>
        </c:ser>
        <c:ser>
          <c:idx val="57"/>
          <c:order val="57"/>
          <c:tx>
            <c:strRef>
              <c:f>'GDP components RNM_2019_2021'!$AD$64</c:f>
              <c:strCache>
                <c:ptCount val="1"/>
                <c:pt idx="0">
                  <c:v>55. Accommodation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RNM_2019_2021'!$AK$64:$AM$64</c:f>
            </c:numRef>
          </c:val>
          <c:extLst>
            <c:ext xmlns:c16="http://schemas.microsoft.com/office/drawing/2014/chart" uri="{C3380CC4-5D6E-409C-BE32-E72D297353CC}">
              <c16:uniqueId val="{00000039-795D-4041-AD50-9FABBA23FAA2}"/>
            </c:ext>
          </c:extLst>
        </c:ser>
        <c:ser>
          <c:idx val="58"/>
          <c:order val="58"/>
          <c:tx>
            <c:strRef>
              <c:f>'GDP components RNM_2019_2021'!$AD$65</c:f>
              <c:strCache>
                <c:ptCount val="1"/>
                <c:pt idx="0">
                  <c:v>56. Food and beverage service activities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RNM_2019_2021'!$AK$65:$AM$65</c:f>
            </c:numRef>
          </c:val>
          <c:extLst>
            <c:ext xmlns:c16="http://schemas.microsoft.com/office/drawing/2014/chart" uri="{C3380CC4-5D6E-409C-BE32-E72D297353CC}">
              <c16:uniqueId val="{0000003A-795D-4041-AD50-9FABBA23FAA2}"/>
            </c:ext>
          </c:extLst>
        </c:ser>
        <c:ser>
          <c:idx val="59"/>
          <c:order val="59"/>
          <c:tx>
            <c:strRef>
              <c:f>'GDP components RNM_2019_2021'!$AD$66</c:f>
              <c:strCache>
                <c:ptCount val="1"/>
                <c:pt idx="0">
                  <c:v>J - Information and communication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RNM_2019_2021'!$AK$66:$AM$66</c:f>
              <c:numCache>
                <c:formatCode>0.0%</c:formatCode>
                <c:ptCount val="3"/>
                <c:pt idx="0">
                  <c:v>3.5174942322451254E-2</c:v>
                </c:pt>
                <c:pt idx="1">
                  <c:v>3.9941702740995552E-2</c:v>
                </c:pt>
                <c:pt idx="2">
                  <c:v>4.2290453531812759E-2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B-795D-4041-AD50-9FABBA23FAA2}"/>
            </c:ext>
          </c:extLst>
        </c:ser>
        <c:ser>
          <c:idx val="60"/>
          <c:order val="60"/>
          <c:tx>
            <c:strRef>
              <c:f>'GDP components RNM_2019_2021'!$AD$67</c:f>
              <c:strCache>
                <c:ptCount val="1"/>
                <c:pt idx="0">
                  <c:v>58. Publishing activities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RNM_2019_2021'!$AK$67:$AM$67</c:f>
            </c:numRef>
          </c:val>
          <c:extLst>
            <c:ext xmlns:c16="http://schemas.microsoft.com/office/drawing/2014/chart" uri="{C3380CC4-5D6E-409C-BE32-E72D297353CC}">
              <c16:uniqueId val="{0000003C-795D-4041-AD50-9FABBA23FAA2}"/>
            </c:ext>
          </c:extLst>
        </c:ser>
        <c:ser>
          <c:idx val="61"/>
          <c:order val="61"/>
          <c:tx>
            <c:strRef>
              <c:f>'GDP components RNM_2019_2021'!$AD$68</c:f>
              <c:strCache>
                <c:ptCount val="1"/>
                <c:pt idx="0">
                  <c:v>59. Motion picture, video and television programme production, sound recording and music publishing activities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RNM_2019_2021'!$AK$68:$AM$68</c:f>
            </c:numRef>
          </c:val>
          <c:extLst>
            <c:ext xmlns:c16="http://schemas.microsoft.com/office/drawing/2014/chart" uri="{C3380CC4-5D6E-409C-BE32-E72D297353CC}">
              <c16:uniqueId val="{0000003D-795D-4041-AD50-9FABBA23FAA2}"/>
            </c:ext>
          </c:extLst>
        </c:ser>
        <c:ser>
          <c:idx val="62"/>
          <c:order val="62"/>
          <c:tx>
            <c:strRef>
              <c:f>'GDP components RNM_2019_2021'!$AD$69</c:f>
              <c:strCache>
                <c:ptCount val="1"/>
                <c:pt idx="0">
                  <c:v>60. Programming and broadcasting activities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RNM_2019_2021'!$AK$69:$AM$69</c:f>
            </c:numRef>
          </c:val>
          <c:extLst>
            <c:ext xmlns:c16="http://schemas.microsoft.com/office/drawing/2014/chart" uri="{C3380CC4-5D6E-409C-BE32-E72D297353CC}">
              <c16:uniqueId val="{0000003E-795D-4041-AD50-9FABBA23FAA2}"/>
            </c:ext>
          </c:extLst>
        </c:ser>
        <c:ser>
          <c:idx val="63"/>
          <c:order val="63"/>
          <c:tx>
            <c:strRef>
              <c:f>'GDP components RNM_2019_2021'!$AD$70</c:f>
              <c:strCache>
                <c:ptCount val="1"/>
                <c:pt idx="0">
                  <c:v>61. Telecommunications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RNM_2019_2021'!$AK$70:$AM$70</c:f>
            </c:numRef>
          </c:val>
          <c:extLst>
            <c:ext xmlns:c16="http://schemas.microsoft.com/office/drawing/2014/chart" uri="{C3380CC4-5D6E-409C-BE32-E72D297353CC}">
              <c16:uniqueId val="{0000003F-795D-4041-AD50-9FABBA23FAA2}"/>
            </c:ext>
          </c:extLst>
        </c:ser>
        <c:ser>
          <c:idx val="64"/>
          <c:order val="64"/>
          <c:tx>
            <c:strRef>
              <c:f>'GDP components RNM_2019_2021'!$AD$71</c:f>
              <c:strCache>
                <c:ptCount val="1"/>
                <c:pt idx="0">
                  <c:v>62. Computer programming, consultancy and related activities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RNM_2019_2021'!$AK$71:$AM$71</c:f>
            </c:numRef>
          </c:val>
          <c:extLst>
            <c:ext xmlns:c16="http://schemas.microsoft.com/office/drawing/2014/chart" uri="{C3380CC4-5D6E-409C-BE32-E72D297353CC}">
              <c16:uniqueId val="{00000040-795D-4041-AD50-9FABBA23FAA2}"/>
            </c:ext>
          </c:extLst>
        </c:ser>
        <c:ser>
          <c:idx val="65"/>
          <c:order val="65"/>
          <c:tx>
            <c:strRef>
              <c:f>'GDP components RNM_2019_2021'!$AD$72</c:f>
              <c:strCache>
                <c:ptCount val="1"/>
                <c:pt idx="0">
                  <c:v>63. Information service activities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RNM_2019_2021'!$AK$72:$AM$72</c:f>
            </c:numRef>
          </c:val>
          <c:extLst>
            <c:ext xmlns:c16="http://schemas.microsoft.com/office/drawing/2014/chart" uri="{C3380CC4-5D6E-409C-BE32-E72D297353CC}">
              <c16:uniqueId val="{00000041-795D-4041-AD50-9FABBA23FAA2}"/>
            </c:ext>
          </c:extLst>
        </c:ser>
        <c:ser>
          <c:idx val="66"/>
          <c:order val="66"/>
          <c:tx>
            <c:strRef>
              <c:f>'GDP components RNM_2019_2021'!$AD$73</c:f>
              <c:strCache>
                <c:ptCount val="1"/>
                <c:pt idx="0">
                  <c:v>K - Financial and insurance activities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RNM_2019_2021'!$AK$73:$AM$73</c:f>
              <c:numCache>
                <c:formatCode>0.0%</c:formatCode>
                <c:ptCount val="3"/>
                <c:pt idx="0">
                  <c:v>2.7852659327348463E-2</c:v>
                </c:pt>
                <c:pt idx="1">
                  <c:v>3.0833424650345987E-2</c:v>
                </c:pt>
                <c:pt idx="2">
                  <c:v>3.0416925602279859E-2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2-795D-4041-AD50-9FABBA23FAA2}"/>
            </c:ext>
          </c:extLst>
        </c:ser>
        <c:ser>
          <c:idx val="67"/>
          <c:order val="67"/>
          <c:tx>
            <c:strRef>
              <c:f>'GDP components RNM_2019_2021'!$AD$74</c:f>
              <c:strCache>
                <c:ptCount val="1"/>
                <c:pt idx="0">
                  <c:v>64. Financial service activities, except insurance and pension funding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RNM_2019_2021'!$AK$74:$AM$74</c:f>
            </c:numRef>
          </c:val>
          <c:extLst>
            <c:ext xmlns:c16="http://schemas.microsoft.com/office/drawing/2014/chart" uri="{C3380CC4-5D6E-409C-BE32-E72D297353CC}">
              <c16:uniqueId val="{00000043-795D-4041-AD50-9FABBA23FAA2}"/>
            </c:ext>
          </c:extLst>
        </c:ser>
        <c:ser>
          <c:idx val="68"/>
          <c:order val="68"/>
          <c:tx>
            <c:strRef>
              <c:f>'GDP components RNM_2019_2021'!$AD$75</c:f>
              <c:strCache>
                <c:ptCount val="1"/>
                <c:pt idx="0">
                  <c:v>65. Insurance, reinsurance and pension funding, except compulsory social security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RNM_2019_2021'!$AK$75:$AM$75</c:f>
            </c:numRef>
          </c:val>
          <c:extLst>
            <c:ext xmlns:c16="http://schemas.microsoft.com/office/drawing/2014/chart" uri="{C3380CC4-5D6E-409C-BE32-E72D297353CC}">
              <c16:uniqueId val="{00000044-795D-4041-AD50-9FABBA23FAA2}"/>
            </c:ext>
          </c:extLst>
        </c:ser>
        <c:ser>
          <c:idx val="69"/>
          <c:order val="69"/>
          <c:tx>
            <c:strRef>
              <c:f>'GDP components RNM_2019_2021'!$AD$76</c:f>
              <c:strCache>
                <c:ptCount val="1"/>
                <c:pt idx="0">
                  <c:v>66. Activities auxiliary to financial services and insurance activities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RNM_2019_2021'!$AK$76:$AM$76</c:f>
            </c:numRef>
          </c:val>
          <c:extLst>
            <c:ext xmlns:c16="http://schemas.microsoft.com/office/drawing/2014/chart" uri="{C3380CC4-5D6E-409C-BE32-E72D297353CC}">
              <c16:uniqueId val="{00000045-795D-4041-AD50-9FABBA23FAA2}"/>
            </c:ext>
          </c:extLst>
        </c:ser>
        <c:ser>
          <c:idx val="70"/>
          <c:order val="70"/>
          <c:tx>
            <c:strRef>
              <c:f>'GDP components RNM_2019_2021'!$AD$77</c:f>
              <c:strCache>
                <c:ptCount val="1"/>
                <c:pt idx="0">
                  <c:v>L - Real estate activities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RNM_2019_2021'!$AK$77:$AM$77</c:f>
              <c:numCache>
                <c:formatCode>0.0%</c:formatCode>
                <c:ptCount val="3"/>
                <c:pt idx="0">
                  <c:v>9.8541140478903416E-2</c:v>
                </c:pt>
                <c:pt idx="1">
                  <c:v>0.10450106261924565</c:v>
                </c:pt>
                <c:pt idx="2">
                  <c:v>0.10301926590634657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6-795D-4041-AD50-9FABBA23FAA2}"/>
            </c:ext>
          </c:extLst>
        </c:ser>
        <c:ser>
          <c:idx val="71"/>
          <c:order val="71"/>
          <c:tx>
            <c:strRef>
              <c:f>'GDP components RNM_2019_2021'!$AD$78</c:f>
              <c:strCache>
                <c:ptCount val="1"/>
                <c:pt idx="0">
                  <c:v>68. Real estate activities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RNM_2019_2021'!$AK$78:$AM$78</c:f>
            </c:numRef>
          </c:val>
          <c:extLst>
            <c:ext xmlns:c16="http://schemas.microsoft.com/office/drawing/2014/chart" uri="{C3380CC4-5D6E-409C-BE32-E72D297353CC}">
              <c16:uniqueId val="{00000047-795D-4041-AD50-9FABBA23FAA2}"/>
            </c:ext>
          </c:extLst>
        </c:ser>
        <c:ser>
          <c:idx val="72"/>
          <c:order val="72"/>
          <c:tx>
            <c:strRef>
              <c:f>'GDP components RNM_2019_2021'!$AD$79</c:f>
              <c:strCache>
                <c:ptCount val="1"/>
                <c:pt idx="0">
                  <c:v>M - Professional, scientific and technical activities</c:v>
                </c:pt>
              </c:strCache>
            </c:strRef>
          </c:tx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RNM_2019_2021'!$AK$79:$AM$79</c:f>
              <c:numCache>
                <c:formatCode>0.0%</c:formatCode>
                <c:ptCount val="3"/>
                <c:pt idx="0">
                  <c:v>2.4327481925458905E-2</c:v>
                </c:pt>
                <c:pt idx="1">
                  <c:v>2.321718237644509E-2</c:v>
                </c:pt>
                <c:pt idx="2">
                  <c:v>2.4878985657757965E-2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8-795D-4041-AD50-9FABBA23FAA2}"/>
            </c:ext>
          </c:extLst>
        </c:ser>
        <c:ser>
          <c:idx val="73"/>
          <c:order val="73"/>
          <c:tx>
            <c:strRef>
              <c:f>'GDP components RNM_2019_2021'!$AD$80</c:f>
              <c:strCache>
                <c:ptCount val="1"/>
                <c:pt idx="0">
                  <c:v>69. Legal and accounting activities</c:v>
                </c:pt>
              </c:strCache>
            </c:strRef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RNM_2019_2021'!$AK$80:$AM$80</c:f>
            </c:numRef>
          </c:val>
          <c:extLst>
            <c:ext xmlns:c16="http://schemas.microsoft.com/office/drawing/2014/chart" uri="{C3380CC4-5D6E-409C-BE32-E72D297353CC}">
              <c16:uniqueId val="{00000049-795D-4041-AD50-9FABBA23FAA2}"/>
            </c:ext>
          </c:extLst>
        </c:ser>
        <c:ser>
          <c:idx val="74"/>
          <c:order val="74"/>
          <c:tx>
            <c:strRef>
              <c:f>'GDP components RNM_2019_2021'!$AD$81</c:f>
              <c:strCache>
                <c:ptCount val="1"/>
                <c:pt idx="0">
                  <c:v>70. Activities of head offices; management consultancy activities</c:v>
                </c:pt>
              </c:strCache>
            </c:strRef>
          </c:tx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RNM_2019_2021'!$AK$81:$AM$81</c:f>
            </c:numRef>
          </c:val>
          <c:extLst>
            <c:ext xmlns:c16="http://schemas.microsoft.com/office/drawing/2014/chart" uri="{C3380CC4-5D6E-409C-BE32-E72D297353CC}">
              <c16:uniqueId val="{0000004A-795D-4041-AD50-9FABBA23FAA2}"/>
            </c:ext>
          </c:extLst>
        </c:ser>
        <c:ser>
          <c:idx val="75"/>
          <c:order val="75"/>
          <c:tx>
            <c:strRef>
              <c:f>'GDP components RNM_2019_2021'!$AD$82</c:f>
              <c:strCache>
                <c:ptCount val="1"/>
                <c:pt idx="0">
                  <c:v>71. Architectural and engineering activities; technical testing and analysis</c:v>
                </c:pt>
              </c:strCache>
            </c:strRef>
          </c:tx>
          <c:spPr>
            <a:solidFill>
              <a:schemeClr val="accent6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RNM_2019_2021'!$AK$82:$AM$82</c:f>
            </c:numRef>
          </c:val>
          <c:extLst>
            <c:ext xmlns:c16="http://schemas.microsoft.com/office/drawing/2014/chart" uri="{C3380CC4-5D6E-409C-BE32-E72D297353CC}">
              <c16:uniqueId val="{0000004B-795D-4041-AD50-9FABBA23FAA2}"/>
            </c:ext>
          </c:extLst>
        </c:ser>
        <c:ser>
          <c:idx val="76"/>
          <c:order val="76"/>
          <c:tx>
            <c:strRef>
              <c:f>'GDP components RNM_2019_2021'!$AD$83</c:f>
              <c:strCache>
                <c:ptCount val="1"/>
                <c:pt idx="0">
                  <c:v>72. Scientific research and development</c:v>
                </c:pt>
              </c:strCache>
            </c:strRef>
          </c:tx>
          <c:spPr>
            <a:solidFill>
              <a:schemeClr val="accent5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RNM_2019_2021'!$AK$83:$AM$83</c:f>
            </c:numRef>
          </c:val>
          <c:extLst>
            <c:ext xmlns:c16="http://schemas.microsoft.com/office/drawing/2014/chart" uri="{C3380CC4-5D6E-409C-BE32-E72D297353CC}">
              <c16:uniqueId val="{0000004C-795D-4041-AD50-9FABBA23FAA2}"/>
            </c:ext>
          </c:extLst>
        </c:ser>
        <c:ser>
          <c:idx val="77"/>
          <c:order val="77"/>
          <c:tx>
            <c:strRef>
              <c:f>'GDP components RNM_2019_2021'!$AD$84</c:f>
              <c:strCache>
                <c:ptCount val="1"/>
                <c:pt idx="0">
                  <c:v>73. Advertising and market research</c:v>
                </c:pt>
              </c:strCache>
            </c:strRef>
          </c:tx>
          <c:spPr>
            <a:solidFill>
              <a:schemeClr val="accent4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RNM_2019_2021'!$AK$84:$AM$84</c:f>
            </c:numRef>
          </c:val>
          <c:extLst>
            <c:ext xmlns:c16="http://schemas.microsoft.com/office/drawing/2014/chart" uri="{C3380CC4-5D6E-409C-BE32-E72D297353CC}">
              <c16:uniqueId val="{0000004D-795D-4041-AD50-9FABBA23FAA2}"/>
            </c:ext>
          </c:extLst>
        </c:ser>
        <c:ser>
          <c:idx val="78"/>
          <c:order val="78"/>
          <c:tx>
            <c:strRef>
              <c:f>'GDP components RNM_2019_2021'!$AD$85</c:f>
              <c:strCache>
                <c:ptCount val="1"/>
                <c:pt idx="0">
                  <c:v>74. Other professional, scientific and technical activities</c:v>
                </c:pt>
              </c:strCache>
            </c:strRef>
          </c:tx>
          <c:spPr>
            <a:solidFill>
              <a:schemeClr val="accent6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RNM_2019_2021'!$AK$85:$AM$85</c:f>
            </c:numRef>
          </c:val>
          <c:extLst>
            <c:ext xmlns:c16="http://schemas.microsoft.com/office/drawing/2014/chart" uri="{C3380CC4-5D6E-409C-BE32-E72D297353CC}">
              <c16:uniqueId val="{0000004E-795D-4041-AD50-9FABBA23FAA2}"/>
            </c:ext>
          </c:extLst>
        </c:ser>
        <c:ser>
          <c:idx val="79"/>
          <c:order val="79"/>
          <c:tx>
            <c:strRef>
              <c:f>'GDP components RNM_2019_2021'!$AD$86</c:f>
              <c:strCache>
                <c:ptCount val="1"/>
                <c:pt idx="0">
                  <c:v>75. Veterinary activities</c:v>
                </c:pt>
              </c:strCache>
            </c:strRef>
          </c:tx>
          <c:spPr>
            <a:solidFill>
              <a:schemeClr val="accent5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RNM_2019_2021'!$AK$86:$AM$86</c:f>
            </c:numRef>
          </c:val>
          <c:extLst>
            <c:ext xmlns:c16="http://schemas.microsoft.com/office/drawing/2014/chart" uri="{C3380CC4-5D6E-409C-BE32-E72D297353CC}">
              <c16:uniqueId val="{0000004F-795D-4041-AD50-9FABBA23FAA2}"/>
            </c:ext>
          </c:extLst>
        </c:ser>
        <c:ser>
          <c:idx val="80"/>
          <c:order val="80"/>
          <c:tx>
            <c:strRef>
              <c:f>'GDP components RNM_2019_2021'!$AD$87</c:f>
              <c:strCache>
                <c:ptCount val="1"/>
                <c:pt idx="0">
                  <c:v>N - Administrative and support service activities</c:v>
                </c:pt>
              </c:strCache>
            </c:strRef>
          </c:tx>
          <c:spPr>
            <a:solidFill>
              <a:schemeClr val="accent4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RNM_2019_2021'!$AK$87:$AM$87</c:f>
              <c:numCache>
                <c:formatCode>0.0%</c:formatCode>
                <c:ptCount val="3"/>
                <c:pt idx="0">
                  <c:v>1.3637279639959914E-2</c:v>
                </c:pt>
                <c:pt idx="1">
                  <c:v>1.3017373381653107E-2</c:v>
                </c:pt>
                <c:pt idx="2">
                  <c:v>1.4107871917279302E-2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0-795D-4041-AD50-9FABBA23FAA2}"/>
            </c:ext>
          </c:extLst>
        </c:ser>
        <c:ser>
          <c:idx val="81"/>
          <c:order val="81"/>
          <c:tx>
            <c:strRef>
              <c:f>'GDP components RNM_2019_2021'!$AD$88</c:f>
              <c:strCache>
                <c:ptCount val="1"/>
                <c:pt idx="0">
                  <c:v>77. Rental and leasing activities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'GDP components RNM_2019_2021'!$AK$88:$AM$88</c:f>
            </c:numRef>
          </c:val>
          <c:extLst>
            <c:ext xmlns:c16="http://schemas.microsoft.com/office/drawing/2014/chart" uri="{C3380CC4-5D6E-409C-BE32-E72D297353CC}">
              <c16:uniqueId val="{00000051-795D-4041-AD50-9FABBA23FAA2}"/>
            </c:ext>
          </c:extLst>
        </c:ser>
        <c:ser>
          <c:idx val="82"/>
          <c:order val="82"/>
          <c:tx>
            <c:strRef>
              <c:f>'GDP components RNM_2019_2021'!$AD$89</c:f>
              <c:strCache>
                <c:ptCount val="1"/>
                <c:pt idx="0">
                  <c:v>78. Employment activities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'GDP components RNM_2019_2021'!$AK$89:$AM$89</c:f>
            </c:numRef>
          </c:val>
          <c:extLst>
            <c:ext xmlns:c16="http://schemas.microsoft.com/office/drawing/2014/chart" uri="{C3380CC4-5D6E-409C-BE32-E72D297353CC}">
              <c16:uniqueId val="{00000052-795D-4041-AD50-9FABBA23FAA2}"/>
            </c:ext>
          </c:extLst>
        </c:ser>
        <c:ser>
          <c:idx val="83"/>
          <c:order val="83"/>
          <c:tx>
            <c:strRef>
              <c:f>'GDP components RNM_2019_2021'!$AD$90</c:f>
              <c:strCache>
                <c:ptCount val="1"/>
                <c:pt idx="0">
                  <c:v>79. Travel agency, tour operator reservation service and related activities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'GDP components RNM_2019_2021'!$AK$90:$AM$90</c:f>
            </c:numRef>
          </c:val>
          <c:extLst>
            <c:ext xmlns:c16="http://schemas.microsoft.com/office/drawing/2014/chart" uri="{C3380CC4-5D6E-409C-BE32-E72D297353CC}">
              <c16:uniqueId val="{00000053-795D-4041-AD50-9FABBA23FAA2}"/>
            </c:ext>
          </c:extLst>
        </c:ser>
        <c:ser>
          <c:idx val="84"/>
          <c:order val="84"/>
          <c:tx>
            <c:strRef>
              <c:f>'GDP components RNM_2019_2021'!$AD$91</c:f>
              <c:strCache>
                <c:ptCount val="1"/>
                <c:pt idx="0">
                  <c:v>80. Security and investigation activities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RNM_2019_2021'!$AK$91:$AM$91</c:f>
            </c:numRef>
          </c:val>
          <c:extLst>
            <c:ext xmlns:c16="http://schemas.microsoft.com/office/drawing/2014/chart" uri="{C3380CC4-5D6E-409C-BE32-E72D297353CC}">
              <c16:uniqueId val="{00000054-795D-4041-AD50-9FABBA23FAA2}"/>
            </c:ext>
          </c:extLst>
        </c:ser>
        <c:ser>
          <c:idx val="85"/>
          <c:order val="85"/>
          <c:tx>
            <c:strRef>
              <c:f>'GDP components RNM_2019_2021'!$AD$92</c:f>
              <c:strCache>
                <c:ptCount val="1"/>
                <c:pt idx="0">
                  <c:v>81. Services to buildings and landscape activities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RNM_2019_2021'!$AK$92:$AM$92</c:f>
            </c:numRef>
          </c:val>
          <c:extLst>
            <c:ext xmlns:c16="http://schemas.microsoft.com/office/drawing/2014/chart" uri="{C3380CC4-5D6E-409C-BE32-E72D297353CC}">
              <c16:uniqueId val="{00000055-795D-4041-AD50-9FABBA23FAA2}"/>
            </c:ext>
          </c:extLst>
        </c:ser>
        <c:ser>
          <c:idx val="86"/>
          <c:order val="86"/>
          <c:tx>
            <c:strRef>
              <c:f>'GDP components RNM_2019_2021'!$AD$93</c:f>
              <c:strCache>
                <c:ptCount val="1"/>
                <c:pt idx="0">
                  <c:v>82. Office administrative, office support and other business support activities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RNM_2019_2021'!$AK$93:$AM$93</c:f>
            </c:numRef>
          </c:val>
          <c:extLst>
            <c:ext xmlns:c16="http://schemas.microsoft.com/office/drawing/2014/chart" uri="{C3380CC4-5D6E-409C-BE32-E72D297353CC}">
              <c16:uniqueId val="{00000056-795D-4041-AD50-9FABBA23FAA2}"/>
            </c:ext>
          </c:extLst>
        </c:ser>
        <c:ser>
          <c:idx val="87"/>
          <c:order val="87"/>
          <c:tx>
            <c:strRef>
              <c:f>'GDP components RNM_2019_2021'!$AD$94</c:f>
              <c:strCache>
                <c:ptCount val="1"/>
                <c:pt idx="0">
                  <c:v>O - Public administration and defence; compulsory social security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RNM_2019_2021'!$AK$94:$AM$94</c:f>
              <c:numCache>
                <c:formatCode>0.0%</c:formatCode>
                <c:ptCount val="3"/>
                <c:pt idx="0">
                  <c:v>4.9140308609046446E-2</c:v>
                </c:pt>
                <c:pt idx="1">
                  <c:v>5.3528643265664914E-2</c:v>
                </c:pt>
                <c:pt idx="2">
                  <c:v>4.9140076490805956E-2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7-795D-4041-AD50-9FABBA23FAA2}"/>
            </c:ext>
          </c:extLst>
        </c:ser>
        <c:ser>
          <c:idx val="88"/>
          <c:order val="88"/>
          <c:tx>
            <c:strRef>
              <c:f>'GDP components RNM_2019_2021'!$AD$95</c:f>
              <c:strCache>
                <c:ptCount val="1"/>
                <c:pt idx="0">
                  <c:v>84. Public administration and defence; compulsory social security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RNM_2019_2021'!$AK$95:$AM$95</c:f>
            </c:numRef>
          </c:val>
          <c:extLst>
            <c:ext xmlns:c16="http://schemas.microsoft.com/office/drawing/2014/chart" uri="{C3380CC4-5D6E-409C-BE32-E72D297353CC}">
              <c16:uniqueId val="{00000058-795D-4041-AD50-9FABBA23FAA2}"/>
            </c:ext>
          </c:extLst>
        </c:ser>
        <c:ser>
          <c:idx val="89"/>
          <c:order val="89"/>
          <c:tx>
            <c:strRef>
              <c:f>'GDP components RNM_2019_2021'!$AD$96</c:f>
              <c:strCache>
                <c:ptCount val="1"/>
                <c:pt idx="0">
                  <c:v>P - Education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RNM_2019_2021'!$AK$96:$AM$96</c:f>
              <c:numCache>
                <c:formatCode>0.0%</c:formatCode>
                <c:ptCount val="3"/>
                <c:pt idx="0">
                  <c:v>3.0477006021529019E-2</c:v>
                </c:pt>
                <c:pt idx="1">
                  <c:v>3.4147283429191037E-2</c:v>
                </c:pt>
                <c:pt idx="2">
                  <c:v>3.2676809571798415E-2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9-795D-4041-AD50-9FABBA23FAA2}"/>
            </c:ext>
          </c:extLst>
        </c:ser>
        <c:ser>
          <c:idx val="90"/>
          <c:order val="90"/>
          <c:tx>
            <c:strRef>
              <c:f>'GDP components RNM_2019_2021'!$AD$97</c:f>
              <c:strCache>
                <c:ptCount val="1"/>
                <c:pt idx="0">
                  <c:v>85. Education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RNM_2019_2021'!$AK$97:$AM$97</c:f>
            </c:numRef>
          </c:val>
          <c:extLst>
            <c:ext xmlns:c16="http://schemas.microsoft.com/office/drawing/2014/chart" uri="{C3380CC4-5D6E-409C-BE32-E72D297353CC}">
              <c16:uniqueId val="{0000005A-795D-4041-AD50-9FABBA23FAA2}"/>
            </c:ext>
          </c:extLst>
        </c:ser>
        <c:ser>
          <c:idx val="91"/>
          <c:order val="91"/>
          <c:tx>
            <c:strRef>
              <c:f>'GDP components RNM_2019_2021'!$AD$98</c:f>
              <c:strCache>
                <c:ptCount val="1"/>
                <c:pt idx="0">
                  <c:v>Q - Human health and social work activities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RNM_2019_2021'!$AK$98:$AM$98</c:f>
              <c:numCache>
                <c:formatCode>0.0%</c:formatCode>
                <c:ptCount val="3"/>
                <c:pt idx="0">
                  <c:v>3.9078243699024927E-2</c:v>
                </c:pt>
                <c:pt idx="1">
                  <c:v>4.5194704555571924E-2</c:v>
                </c:pt>
                <c:pt idx="2">
                  <c:v>4.599063893179102E-2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B-795D-4041-AD50-9FABBA23FAA2}"/>
            </c:ext>
          </c:extLst>
        </c:ser>
        <c:ser>
          <c:idx val="92"/>
          <c:order val="92"/>
          <c:tx>
            <c:strRef>
              <c:f>'GDP components RNM_2019_2021'!$AD$99</c:f>
              <c:strCache>
                <c:ptCount val="1"/>
                <c:pt idx="0">
                  <c:v>86. Human health activities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RNM_2019_2021'!$AK$99:$AM$99</c:f>
            </c:numRef>
          </c:val>
          <c:extLst>
            <c:ext xmlns:c16="http://schemas.microsoft.com/office/drawing/2014/chart" uri="{C3380CC4-5D6E-409C-BE32-E72D297353CC}">
              <c16:uniqueId val="{0000005C-795D-4041-AD50-9FABBA23FAA2}"/>
            </c:ext>
          </c:extLst>
        </c:ser>
        <c:ser>
          <c:idx val="93"/>
          <c:order val="93"/>
          <c:tx>
            <c:strRef>
              <c:f>'GDP components RNM_2019_2021'!$AD$100</c:f>
              <c:strCache>
                <c:ptCount val="1"/>
                <c:pt idx="0">
                  <c:v>87. Residential care activities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RNM_2019_2021'!$AK$100:$AM$100</c:f>
            </c:numRef>
          </c:val>
          <c:extLst>
            <c:ext xmlns:c16="http://schemas.microsoft.com/office/drawing/2014/chart" uri="{C3380CC4-5D6E-409C-BE32-E72D297353CC}">
              <c16:uniqueId val="{0000005D-795D-4041-AD50-9FABBA23FAA2}"/>
            </c:ext>
          </c:extLst>
        </c:ser>
        <c:ser>
          <c:idx val="94"/>
          <c:order val="94"/>
          <c:tx>
            <c:strRef>
              <c:f>'GDP components RNM_2019_2021'!$AD$101</c:f>
              <c:strCache>
                <c:ptCount val="1"/>
                <c:pt idx="0">
                  <c:v>88. Social work activities without accommodation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RNM_2019_2021'!$AK$101:$AM$101</c:f>
            </c:numRef>
          </c:val>
          <c:extLst>
            <c:ext xmlns:c16="http://schemas.microsoft.com/office/drawing/2014/chart" uri="{C3380CC4-5D6E-409C-BE32-E72D297353CC}">
              <c16:uniqueId val="{0000005E-795D-4041-AD50-9FABBA23FAA2}"/>
            </c:ext>
          </c:extLst>
        </c:ser>
        <c:ser>
          <c:idx val="95"/>
          <c:order val="95"/>
          <c:tx>
            <c:strRef>
              <c:f>'GDP components RNM_2019_2021'!$AD$102</c:f>
              <c:strCache>
                <c:ptCount val="1"/>
                <c:pt idx="0">
                  <c:v>R - Arts, entertainment and recreation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RNM_2019_2021'!$AK$102:$AM$102</c:f>
              <c:numCache>
                <c:formatCode>0.0%</c:formatCode>
                <c:ptCount val="3"/>
                <c:pt idx="0">
                  <c:v>1.9857831910871423E-2</c:v>
                </c:pt>
                <c:pt idx="1">
                  <c:v>1.6957292833623131E-2</c:v>
                </c:pt>
                <c:pt idx="2">
                  <c:v>1.9114942160166723E-2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F-795D-4041-AD50-9FABBA23FAA2}"/>
            </c:ext>
          </c:extLst>
        </c:ser>
        <c:ser>
          <c:idx val="96"/>
          <c:order val="96"/>
          <c:tx>
            <c:strRef>
              <c:f>'GDP components RNM_2019_2021'!$AD$103</c:f>
              <c:strCache>
                <c:ptCount val="1"/>
                <c:pt idx="0">
                  <c:v>90. Creative, arts and entertainment activities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RNM_2019_2021'!$AK$103:$AM$103</c:f>
            </c:numRef>
          </c:val>
          <c:extLst>
            <c:ext xmlns:c16="http://schemas.microsoft.com/office/drawing/2014/chart" uri="{C3380CC4-5D6E-409C-BE32-E72D297353CC}">
              <c16:uniqueId val="{00000060-795D-4041-AD50-9FABBA23FAA2}"/>
            </c:ext>
          </c:extLst>
        </c:ser>
        <c:ser>
          <c:idx val="97"/>
          <c:order val="97"/>
          <c:tx>
            <c:strRef>
              <c:f>'GDP components RNM_2019_2021'!$AD$104</c:f>
              <c:strCache>
                <c:ptCount val="1"/>
                <c:pt idx="0">
                  <c:v>91. Libraries, archives, museums and other cultural activities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RNM_2019_2021'!$AK$104:$AM$104</c:f>
            </c:numRef>
          </c:val>
          <c:extLst>
            <c:ext xmlns:c16="http://schemas.microsoft.com/office/drawing/2014/chart" uri="{C3380CC4-5D6E-409C-BE32-E72D297353CC}">
              <c16:uniqueId val="{00000061-795D-4041-AD50-9FABBA23FAA2}"/>
            </c:ext>
          </c:extLst>
        </c:ser>
        <c:ser>
          <c:idx val="98"/>
          <c:order val="98"/>
          <c:tx>
            <c:strRef>
              <c:f>'GDP components RNM_2019_2021'!$AD$105</c:f>
              <c:strCache>
                <c:ptCount val="1"/>
                <c:pt idx="0">
                  <c:v>92. Gambling and betting activities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RNM_2019_2021'!$AK$105:$AM$105</c:f>
            </c:numRef>
          </c:val>
          <c:extLst>
            <c:ext xmlns:c16="http://schemas.microsoft.com/office/drawing/2014/chart" uri="{C3380CC4-5D6E-409C-BE32-E72D297353CC}">
              <c16:uniqueId val="{00000062-795D-4041-AD50-9FABBA23FAA2}"/>
            </c:ext>
          </c:extLst>
        </c:ser>
        <c:ser>
          <c:idx val="99"/>
          <c:order val="99"/>
          <c:tx>
            <c:strRef>
              <c:f>'GDP components RNM_2019_2021'!$AD$106</c:f>
              <c:strCache>
                <c:ptCount val="1"/>
                <c:pt idx="0">
                  <c:v>93. Sports activities and amusement and recreation activities</c:v>
                </c:pt>
              </c:strCache>
            </c:strRef>
          </c:tx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RNM_2019_2021'!$AK$106:$AM$106</c:f>
            </c:numRef>
          </c:val>
          <c:extLst>
            <c:ext xmlns:c16="http://schemas.microsoft.com/office/drawing/2014/chart" uri="{C3380CC4-5D6E-409C-BE32-E72D297353CC}">
              <c16:uniqueId val="{00000063-795D-4041-AD50-9FABBA23FAA2}"/>
            </c:ext>
          </c:extLst>
        </c:ser>
        <c:ser>
          <c:idx val="100"/>
          <c:order val="100"/>
          <c:tx>
            <c:strRef>
              <c:f>'GDP components RNM_2019_2021'!$AD$107</c:f>
              <c:strCache>
                <c:ptCount val="1"/>
                <c:pt idx="0">
                  <c:v>S - Other service activities</c:v>
                </c:pt>
              </c:strCache>
            </c:strRef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RNM_2019_2021'!$AK$107:$AM$107</c:f>
              <c:numCache>
                <c:formatCode>0.0%</c:formatCode>
                <c:ptCount val="3"/>
                <c:pt idx="0">
                  <c:v>9.1617539206650216E-3</c:v>
                </c:pt>
                <c:pt idx="1">
                  <c:v>9.2121807641158578E-3</c:v>
                </c:pt>
                <c:pt idx="2">
                  <c:v>8.9179776288129814E-3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4-795D-4041-AD50-9FABBA23FAA2}"/>
            </c:ext>
          </c:extLst>
        </c:ser>
        <c:ser>
          <c:idx val="101"/>
          <c:order val="101"/>
          <c:tx>
            <c:strRef>
              <c:f>'GDP components RNM_2019_2021'!$AD$108</c:f>
              <c:strCache>
                <c:ptCount val="1"/>
                <c:pt idx="0">
                  <c:v>94. Activities of membership organisations</c:v>
                </c:pt>
              </c:strCache>
            </c:strRef>
          </c:tx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RNM_2019_2021'!$AK$108:$AM$108</c:f>
            </c:numRef>
          </c:val>
          <c:extLst>
            <c:ext xmlns:c16="http://schemas.microsoft.com/office/drawing/2014/chart" uri="{C3380CC4-5D6E-409C-BE32-E72D297353CC}">
              <c16:uniqueId val="{00000065-795D-4041-AD50-9FABBA23FAA2}"/>
            </c:ext>
          </c:extLst>
        </c:ser>
        <c:ser>
          <c:idx val="102"/>
          <c:order val="102"/>
          <c:tx>
            <c:strRef>
              <c:f>'GDP components RNM_2019_2021'!$AD$109</c:f>
              <c:strCache>
                <c:ptCount val="1"/>
                <c:pt idx="0">
                  <c:v>95. Repair of computers and personal and household goods</c:v>
                </c:pt>
              </c:strCache>
            </c:strRef>
          </c:tx>
          <c:spPr>
            <a:solidFill>
              <a:schemeClr val="accent6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RNM_2019_2021'!$AK$109:$AM$109</c:f>
            </c:numRef>
          </c:val>
          <c:extLst>
            <c:ext xmlns:c16="http://schemas.microsoft.com/office/drawing/2014/chart" uri="{C3380CC4-5D6E-409C-BE32-E72D297353CC}">
              <c16:uniqueId val="{00000066-795D-4041-AD50-9FABBA23FAA2}"/>
            </c:ext>
          </c:extLst>
        </c:ser>
        <c:ser>
          <c:idx val="103"/>
          <c:order val="103"/>
          <c:tx>
            <c:strRef>
              <c:f>'GDP components RNM_2019_2021'!$AD$110</c:f>
              <c:strCache>
                <c:ptCount val="1"/>
                <c:pt idx="0">
                  <c:v>96. Other personal service activities</c:v>
                </c:pt>
              </c:strCache>
            </c:strRef>
          </c:tx>
          <c:spPr>
            <a:solidFill>
              <a:schemeClr val="accent5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RNM_2019_2021'!$AK$110:$AM$110</c:f>
            </c:numRef>
          </c:val>
          <c:extLst>
            <c:ext xmlns:c16="http://schemas.microsoft.com/office/drawing/2014/chart" uri="{C3380CC4-5D6E-409C-BE32-E72D297353CC}">
              <c16:uniqueId val="{00000067-795D-4041-AD50-9FABBA23FAA2}"/>
            </c:ext>
          </c:extLst>
        </c:ser>
        <c:ser>
          <c:idx val="104"/>
          <c:order val="104"/>
          <c:tx>
            <c:strRef>
              <c:f>'GDP components RNM_2019_2021'!$AD$111</c:f>
              <c:strCache>
                <c:ptCount val="1"/>
                <c:pt idx="0">
                  <c:v>T - Activities of households as employers; undifferentiated goods- and services-producing activities of households for own use</c:v>
                </c:pt>
              </c:strCache>
            </c:strRef>
          </c:tx>
          <c:spPr>
            <a:solidFill>
              <a:schemeClr val="accent4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'GDP components RNM_2019_2021'!$AK$111:$AM$111</c:f>
              <c:numCache>
                <c:formatCode>0.0%</c:formatCode>
                <c:ptCount val="3"/>
                <c:pt idx="0">
                  <c:v>1.2369296789452872E-4</c:v>
                </c:pt>
                <c:pt idx="1">
                  <c:v>6.0512773589081925E-5</c:v>
                </c:pt>
                <c:pt idx="2">
                  <c:v>9.8705243563893739E-6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8-795D-4041-AD50-9FABBA23FA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303739903"/>
        <c:axId val="299161759"/>
      </c:barChart>
      <c:catAx>
        <c:axId val="303739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9161759"/>
        <c:crosses val="autoZero"/>
        <c:auto val="1"/>
        <c:lblAlgn val="ctr"/>
        <c:lblOffset val="100"/>
        <c:noMultiLvlLbl val="0"/>
      </c:catAx>
      <c:valAx>
        <c:axId val="299161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3739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6419350045419374"/>
          <c:y val="7.8491285711588213E-2"/>
          <c:w val="0.62651034983534104"/>
          <c:h val="0.869611963972129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'GDP components RNM_2019_2021'!$AO$7:$AP$7</c:f>
              <c:strCache>
                <c:ptCount val="2"/>
                <c:pt idx="0">
                  <c:v>i</c:v>
                </c:pt>
                <c:pt idx="1">
                  <c:v>primary (A…B)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'GDP components RNM_2019_2021'!$AQ$7:$AS$7</c:f>
              <c:numCache>
                <c:formatCode>0.0%</c:formatCode>
                <c:ptCount val="3"/>
                <c:pt idx="0">
                  <c:v>9.631323783133254E-2</c:v>
                </c:pt>
                <c:pt idx="1">
                  <c:v>9.8197245285225679E-2</c:v>
                </c:pt>
                <c:pt idx="2">
                  <c:v>8.5504747016198743E-2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C8-4761-BE19-12693FCAB0C0}"/>
            </c:ext>
          </c:extLst>
        </c:ser>
        <c:ser>
          <c:idx val="1"/>
          <c:order val="1"/>
          <c:tx>
            <c:strRef>
              <c:f>'GDP components RNM_2019_2021'!$AO$8:$AP$8</c:f>
              <c:strCache>
                <c:ptCount val="2"/>
                <c:pt idx="0">
                  <c:v>i</c:v>
                </c:pt>
                <c:pt idx="1">
                  <c:v>primary (A…B)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'GDP components RNM_2019_2021'!$AQ$8:$AS$8</c:f>
            </c:numRef>
          </c:val>
          <c:extLst>
            <c:ext xmlns:c16="http://schemas.microsoft.com/office/drawing/2014/chart" uri="{C3380CC4-5D6E-409C-BE32-E72D297353CC}">
              <c16:uniqueId val="{00000001-0BC8-4761-BE19-12693FCAB0C0}"/>
            </c:ext>
          </c:extLst>
        </c:ser>
        <c:ser>
          <c:idx val="2"/>
          <c:order val="2"/>
          <c:tx>
            <c:strRef>
              <c:f>'GDP components RNM_2019_2021'!$AO$9:$AP$9</c:f>
              <c:strCache>
                <c:ptCount val="2"/>
                <c:pt idx="0">
                  <c:v>i</c:v>
                </c:pt>
                <c:pt idx="1">
                  <c:v>primary (A…B)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'GDP components RNM_2019_2021'!$AQ$9:$AS$9</c:f>
            </c:numRef>
          </c:val>
          <c:extLst>
            <c:ext xmlns:c16="http://schemas.microsoft.com/office/drawing/2014/chart" uri="{C3380CC4-5D6E-409C-BE32-E72D297353CC}">
              <c16:uniqueId val="{00000002-0BC8-4761-BE19-12693FCAB0C0}"/>
            </c:ext>
          </c:extLst>
        </c:ser>
        <c:ser>
          <c:idx val="3"/>
          <c:order val="3"/>
          <c:tx>
            <c:strRef>
              <c:f>'GDP components RNM_2019_2021'!$AO$10:$AP$10</c:f>
              <c:strCache>
                <c:ptCount val="2"/>
                <c:pt idx="0">
                  <c:v>i</c:v>
                </c:pt>
                <c:pt idx="1">
                  <c:v>primary (A…B)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'GDP components RNM_2019_2021'!$AQ$10:$AS$10</c:f>
            </c:numRef>
          </c:val>
          <c:extLst>
            <c:ext xmlns:c16="http://schemas.microsoft.com/office/drawing/2014/chart" uri="{C3380CC4-5D6E-409C-BE32-E72D297353CC}">
              <c16:uniqueId val="{00000003-0BC8-4761-BE19-12693FCAB0C0}"/>
            </c:ext>
          </c:extLst>
        </c:ser>
        <c:ser>
          <c:idx val="4"/>
          <c:order val="4"/>
          <c:tx>
            <c:strRef>
              <c:f>'GDP components RNM_2019_2021'!$AO$11:$AP$11</c:f>
              <c:strCache>
                <c:ptCount val="2"/>
                <c:pt idx="0">
                  <c:v>ii</c:v>
                </c:pt>
                <c:pt idx="1">
                  <c:v>secondary (C…F)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'GDP components RNM_2019_2021'!$AQ$11:$AS$11</c:f>
              <c:numCache>
                <c:formatCode>0.0%</c:formatCode>
                <c:ptCount val="3"/>
                <c:pt idx="0">
                  <c:v>0.22204487314663926</c:v>
                </c:pt>
                <c:pt idx="1">
                  <c:v>0.2149266694256507</c:v>
                </c:pt>
                <c:pt idx="2">
                  <c:v>0.21177709016475865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C8-4761-BE19-12693FCAB0C0}"/>
            </c:ext>
          </c:extLst>
        </c:ser>
        <c:ser>
          <c:idx val="5"/>
          <c:order val="5"/>
          <c:tx>
            <c:strRef>
              <c:f>'GDP components RNM_2019_2021'!$AO$12:$AP$12</c:f>
              <c:strCache>
                <c:ptCount val="2"/>
                <c:pt idx="0">
                  <c:v>iii</c:v>
                </c:pt>
                <c:pt idx="1">
                  <c:v>tertiary (G…U)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'GDP components RNM_2019_2021'!$AQ$12:$AS$12</c:f>
              <c:numCache>
                <c:formatCode>0.0%</c:formatCode>
                <c:ptCount val="3"/>
                <c:pt idx="0">
                  <c:v>0.54995051342903856</c:v>
                </c:pt>
                <c:pt idx="1">
                  <c:v>0.56555326350766877</c:v>
                </c:pt>
                <c:pt idx="2">
                  <c:v>0.56662603255109756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BC8-4761-BE19-12693FCAB0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72185615"/>
        <c:axId val="572182703"/>
      </c:barChart>
      <c:catAx>
        <c:axId val="572185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2182703"/>
        <c:crosses val="autoZero"/>
        <c:auto val="1"/>
        <c:lblAlgn val="ctr"/>
        <c:lblOffset val="100"/>
        <c:noMultiLvlLbl val="0"/>
      </c:catAx>
      <c:valAx>
        <c:axId val="572182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2185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910355695754303E-2"/>
          <c:y val="4.0426313855200291E-2"/>
          <c:w val="0.5276124405664534"/>
          <c:h val="0.87431728145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'BDP components RNM_2019Short'!$M$7</c:f>
              <c:strCache>
                <c:ptCount val="1"/>
                <c:pt idx="0">
                  <c:v>G - Wholesale and retail trade; repair of motor vehicles and motorcycles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RNM_2019Short'!$N$7</c:f>
              <c:numCache>
                <c:formatCode>0%</c:formatCode>
                <c:ptCount val="1"/>
                <c:pt idx="0">
                  <c:v>0.17352883473935177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9F-4B5B-B329-369B76BFEFED}"/>
            </c:ext>
          </c:extLst>
        </c:ser>
        <c:ser>
          <c:idx val="1"/>
          <c:order val="1"/>
          <c:tx>
            <c:strRef>
              <c:f>'BDP components RNM_2019Short'!$M$8</c:f>
              <c:strCache>
                <c:ptCount val="1"/>
                <c:pt idx="0">
                  <c:v>C - Manufacturing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RNM_2019Short'!$N$8</c:f>
              <c:numCache>
                <c:formatCode>0%</c:formatCode>
                <c:ptCount val="1"/>
                <c:pt idx="0">
                  <c:v>0.1542557967086865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9F-4B5B-B329-369B76BFEFED}"/>
            </c:ext>
          </c:extLst>
        </c:ser>
        <c:ser>
          <c:idx val="2"/>
          <c:order val="2"/>
          <c:tx>
            <c:strRef>
              <c:f>'[2]BDP components RNM_2019Short'!$M$9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RNM_2019Short'!$N$9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2-E69F-4B5B-B329-369B76BFEFED}"/>
            </c:ext>
          </c:extLst>
        </c:ser>
        <c:ser>
          <c:idx val="3"/>
          <c:order val="3"/>
          <c:tx>
            <c:strRef>
              <c:f>'BDP components RNM_2019Short'!$M$10</c:f>
              <c:strCache>
                <c:ptCount val="1"/>
                <c:pt idx="0">
                  <c:v>L - Real estate activities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RNM_2019Short'!$N$10</c:f>
              <c:numCache>
                <c:formatCode>0%</c:formatCode>
                <c:ptCount val="1"/>
                <c:pt idx="0">
                  <c:v>0.1134868038213553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9F-4B5B-B329-369B76BFEFED}"/>
            </c:ext>
          </c:extLst>
        </c:ser>
        <c:ser>
          <c:idx val="4"/>
          <c:order val="4"/>
          <c:tx>
            <c:strRef>
              <c:f>'BDP components RNM_2019Short'!$M$11</c:f>
              <c:strCache>
                <c:ptCount val="1"/>
                <c:pt idx="0">
                  <c:v>A - Agriculture, forestry and fishing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RNM_2019Short'!$N$11</c:f>
              <c:numCache>
                <c:formatCode>0%</c:formatCode>
                <c:ptCount val="1"/>
                <c:pt idx="0">
                  <c:v>9.3656789622619543E-2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9F-4B5B-B329-369B76BFEFED}"/>
            </c:ext>
          </c:extLst>
        </c:ser>
        <c:ser>
          <c:idx val="5"/>
          <c:order val="5"/>
          <c:tx>
            <c:strRef>
              <c:f>'BDP components RNM_2019Short'!$M$12</c:f>
              <c:strCache>
                <c:ptCount val="1"/>
                <c:pt idx="0">
                  <c:v>F - Construction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RNM_2019Short'!$N$12</c:f>
              <c:numCache>
                <c:formatCode>0%</c:formatCode>
                <c:ptCount val="1"/>
                <c:pt idx="0">
                  <c:v>6.4832025963402512E-2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69F-4B5B-B329-369B76BFEFED}"/>
            </c:ext>
          </c:extLst>
        </c:ser>
        <c:ser>
          <c:idx val="6"/>
          <c:order val="6"/>
          <c:tx>
            <c:strRef>
              <c:f>'BDP components RNM_2019Short'!$M$13</c:f>
              <c:strCache>
                <c:ptCount val="1"/>
                <c:pt idx="0">
                  <c:v>O - Public administration and defence; compulsory social security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RNM_2019Short'!$N$13</c:f>
              <c:numCache>
                <c:formatCode>0%</c:formatCode>
                <c:ptCount val="1"/>
                <c:pt idx="0">
                  <c:v>5.659376652224081E-2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69F-4B5B-B329-369B76BFEFED}"/>
            </c:ext>
          </c:extLst>
        </c:ser>
        <c:ser>
          <c:idx val="7"/>
          <c:order val="7"/>
          <c:tx>
            <c:strRef>
              <c:f>'BDP components RNM_2019Short'!$M$14</c:f>
              <c:strCache>
                <c:ptCount val="1"/>
                <c:pt idx="0">
                  <c:v>Q - Human health and social work activities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RNM_2019Short'!$N$14</c:f>
              <c:numCache>
                <c:formatCode>0%</c:formatCode>
                <c:ptCount val="1"/>
                <c:pt idx="0">
                  <c:v>4.5005336995520916E-2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69F-4B5B-B329-369B76BFEFED}"/>
            </c:ext>
          </c:extLst>
        </c:ser>
        <c:ser>
          <c:idx val="8"/>
          <c:order val="8"/>
          <c:tx>
            <c:strRef>
              <c:f>'BDP components RNM_2019Short'!$M$15</c:f>
              <c:strCache>
                <c:ptCount val="1"/>
                <c:pt idx="0">
                  <c:v>H - Transport and storage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RNM_2019Short'!$N$15</c:f>
              <c:numCache>
                <c:formatCode>0%</c:formatCode>
                <c:ptCount val="1"/>
                <c:pt idx="0">
                  <c:v>4.1618589370567054E-2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69F-4B5B-B329-369B76BFEFED}"/>
            </c:ext>
          </c:extLst>
        </c:ser>
        <c:ser>
          <c:idx val="9"/>
          <c:order val="9"/>
          <c:tx>
            <c:strRef>
              <c:f>'BDP components RNM_2019Short'!$M$16</c:f>
              <c:strCache>
                <c:ptCount val="1"/>
                <c:pt idx="0">
                  <c:v>J - Information and communication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RNM_2019Short'!$N$16</c:f>
              <c:numCache>
                <c:formatCode>0%</c:formatCode>
                <c:ptCount val="1"/>
                <c:pt idx="0">
                  <c:v>4.0509624880707341E-2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9F-4B5B-B329-369B76BFEFED}"/>
            </c:ext>
          </c:extLst>
        </c:ser>
        <c:ser>
          <c:idx val="10"/>
          <c:order val="10"/>
          <c:tx>
            <c:strRef>
              <c:f>'BDP components RNM_2019Short'!$M$17</c:f>
              <c:strCache>
                <c:ptCount val="1"/>
                <c:pt idx="0">
                  <c:v>P - Education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RNM_2019Short'!$N$17</c:f>
              <c:numCache>
                <c:formatCode>0%</c:formatCode>
                <c:ptCount val="1"/>
                <c:pt idx="0">
                  <c:v>3.5099474281001956E-2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9F-4B5B-B329-369B76BFEFED}"/>
            </c:ext>
          </c:extLst>
        </c:ser>
        <c:ser>
          <c:idx val="11"/>
          <c:order val="11"/>
          <c:tx>
            <c:strRef>
              <c:f>'BDP components RNM_2019Short'!$M$18</c:f>
              <c:strCache>
                <c:ptCount val="1"/>
                <c:pt idx="0">
                  <c:v>K - Financial and insurance activities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RNM_2019Short'!$N$18</c:f>
              <c:numCache>
                <c:formatCode>0%</c:formatCode>
                <c:ptCount val="1"/>
                <c:pt idx="0">
                  <c:v>3.2076839434577745E-2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9F-4B5B-B329-369B76BFEFED}"/>
            </c:ext>
          </c:extLst>
        </c:ser>
        <c:ser>
          <c:idx val="12"/>
          <c:order val="12"/>
          <c:tx>
            <c:strRef>
              <c:f>'BDP components RNM_2019Short'!$M$19</c:f>
              <c:strCache>
                <c:ptCount val="1"/>
                <c:pt idx="0">
                  <c:v>M - Professional, scientific and technical activities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RNM_2019Short'!$N$19</c:f>
              <c:numCache>
                <c:formatCode>0%</c:formatCode>
                <c:ptCount val="1"/>
                <c:pt idx="0">
                  <c:v>2.8016732561658094E-2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69F-4B5B-B329-369B76BFEFED}"/>
            </c:ext>
          </c:extLst>
        </c:ser>
        <c:ser>
          <c:idx val="13"/>
          <c:order val="13"/>
          <c:tx>
            <c:strRef>
              <c:f>'BDP components RNM_2019Short'!$M$20</c:f>
              <c:strCache>
                <c:ptCount val="1"/>
                <c:pt idx="0">
                  <c:v>D - Electricity, gas, steam and air conditioning supply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 w="19050"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1.524390243902439E-2"/>
                  <c:y val="-0.17039403620873275"/>
                </c:manualLayout>
              </c:layout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69F-4B5B-B329-369B76BFEFE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RNM_2019Short'!$N$20</c:f>
              <c:numCache>
                <c:formatCode>0%</c:formatCode>
                <c:ptCount val="1"/>
                <c:pt idx="0">
                  <c:v>2.6989236227725109E-2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69F-4B5B-B329-369B76BFEFED}"/>
            </c:ext>
          </c:extLst>
        </c:ser>
        <c:ser>
          <c:idx val="14"/>
          <c:order val="14"/>
          <c:tx>
            <c:strRef>
              <c:f>'BDP components RNM_2019Short'!$M$21</c:f>
              <c:strCache>
                <c:ptCount val="1"/>
                <c:pt idx="0">
                  <c:v>R - Arts, entertainment and recreation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RNM_2019Short'!$N$21</c:f>
              <c:numCache>
                <c:formatCode>0%</c:formatCode>
                <c:ptCount val="1"/>
                <c:pt idx="0">
                  <c:v>2.286927519943072E-2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69F-4B5B-B329-369B76BFEFED}"/>
            </c:ext>
          </c:extLst>
        </c:ser>
        <c:ser>
          <c:idx val="15"/>
          <c:order val="15"/>
          <c:tx>
            <c:strRef>
              <c:f>'BDP components RNM_2019Short'!$M$22</c:f>
              <c:strCache>
                <c:ptCount val="1"/>
                <c:pt idx="0">
                  <c:v>I - Accommodation and food service activities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RNM_2019Short'!$N$22</c:f>
              <c:numCache>
                <c:formatCode>0%</c:formatCode>
                <c:ptCount val="1"/>
                <c:pt idx="0">
                  <c:v>1.8155760463670189E-2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69F-4B5B-B329-369B76BFEFED}"/>
            </c:ext>
          </c:extLst>
        </c:ser>
        <c:ser>
          <c:idx val="16"/>
          <c:order val="16"/>
          <c:tx>
            <c:strRef>
              <c:f>'BDP components RNM_2019Short'!$M$23</c:f>
              <c:strCache>
                <c:ptCount val="1"/>
                <c:pt idx="0">
                  <c:v>B - Mining and quarrying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 w="19050"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4.065040650406504E-2"/>
                  <c:y val="-0.11004614838480653"/>
                </c:manualLayout>
              </c:layout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69F-4B5B-B329-369B76BFEFE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RNM_2019Short'!$N$23</c:f>
              <c:numCache>
                <c:formatCode>0%</c:formatCode>
                <c:ptCount val="1"/>
                <c:pt idx="0">
                  <c:v>1.726459859475744E-2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69F-4B5B-B329-369B76BFEFED}"/>
            </c:ext>
          </c:extLst>
        </c:ser>
        <c:ser>
          <c:idx val="17"/>
          <c:order val="17"/>
          <c:tx>
            <c:strRef>
              <c:f>'BDP components RNM_2019Short'!$M$24</c:f>
              <c:strCache>
                <c:ptCount val="1"/>
                <c:pt idx="0">
                  <c:v>N - Administrative and support service activities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RNM_2019Short'!$N$24</c:f>
              <c:numCache>
                <c:formatCode>0%</c:formatCode>
                <c:ptCount val="1"/>
                <c:pt idx="0">
                  <c:v>1.570506532416013E-2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69F-4B5B-B329-369B76BFEFED}"/>
            </c:ext>
          </c:extLst>
        </c:ser>
        <c:ser>
          <c:idx val="18"/>
          <c:order val="18"/>
          <c:tx>
            <c:strRef>
              <c:f>'BDP components RNM_2019Short'!$M$25</c:f>
              <c:strCache>
                <c:ptCount val="1"/>
                <c:pt idx="0">
                  <c:v>S - Other service activities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RNM_2019Short'!$N$25</c:f>
              <c:numCache>
                <c:formatCode>0%</c:formatCode>
                <c:ptCount val="1"/>
                <c:pt idx="0">
                  <c:v>1.0550957500224454E-2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69F-4B5B-B329-369B76BFEFED}"/>
            </c:ext>
          </c:extLst>
        </c:ser>
        <c:ser>
          <c:idx val="19"/>
          <c:order val="19"/>
          <c:tx>
            <c:strRef>
              <c:f>'BDP components RNM_2019Short'!$M$26</c:f>
              <c:strCache>
                <c:ptCount val="1"/>
                <c:pt idx="0">
                  <c:v>E - Water supply; sewerage, waste management and remediation activities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RNM_2019Short'!$N$26</c:f>
              <c:numCache>
                <c:formatCode>0%</c:formatCode>
                <c:ptCount val="1"/>
                <c:pt idx="0">
                  <c:v>9.6431694770409433E-3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69F-4B5B-B329-369B76BFEFED}"/>
            </c:ext>
          </c:extLst>
        </c:ser>
        <c:ser>
          <c:idx val="20"/>
          <c:order val="20"/>
          <c:tx>
            <c:strRef>
              <c:f>'BDP components RNM_2019Short'!$M$27</c:f>
              <c:strCache>
                <c:ptCount val="1"/>
                <c:pt idx="0">
                  <c:v>T - Activities of households as employers; undifferentiated goods- and services-producing activities of households for own use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RNM_2019Short'!$N$27</c:f>
              <c:numCache>
                <c:formatCode>0%</c:formatCode>
                <c:ptCount val="1"/>
                <c:pt idx="0">
                  <c:v>1.4298492672853812E-4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69F-4B5B-B329-369B76BFEFE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25593888"/>
        <c:axId val="1025599296"/>
      </c:barChart>
      <c:catAx>
        <c:axId val="102559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5599296"/>
        <c:crosses val="autoZero"/>
        <c:auto val="1"/>
        <c:lblAlgn val="ctr"/>
        <c:lblOffset val="100"/>
        <c:noMultiLvlLbl val="0"/>
      </c:catAx>
      <c:valAx>
        <c:axId val="1025599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5593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0182145743625493"/>
          <c:y val="2.5833195878078637E-2"/>
          <c:w val="0.38787988138969753"/>
          <c:h val="0.948333608243842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910355695754303E-2"/>
          <c:y val="7.5699704203641208E-2"/>
          <c:w val="0.91379126389689103"/>
          <c:h val="0.839044008387840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'BDP components RNM_2019Short'!$M$7</c:f>
              <c:strCache>
                <c:ptCount val="1"/>
                <c:pt idx="0">
                  <c:v>G - Wholesale and retail trade; repair of motor vehicles and motorcycles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606008087810514"/>
                  <c:y val="-1.7422039636349806E-2"/>
                </c:manualLayout>
              </c:layout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395138216041884"/>
                      <c:h val="0.1475990718551485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E08F-4A24-9C55-5EAE15530D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RNM_2019Short'!$N$7</c:f>
              <c:numCache>
                <c:formatCode>0%</c:formatCode>
                <c:ptCount val="1"/>
                <c:pt idx="0">
                  <c:v>0.17352883473935177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8F-4A24-9C55-5EAE15530D79}"/>
            </c:ext>
          </c:extLst>
        </c:ser>
        <c:ser>
          <c:idx val="1"/>
          <c:order val="1"/>
          <c:tx>
            <c:strRef>
              <c:f>'BDP components RNM_2019Short'!$M$8</c:f>
              <c:strCache>
                <c:ptCount val="1"/>
                <c:pt idx="0">
                  <c:v>C - Manufacturing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8.3188908145580595E-2"/>
                  <c:y val="-6.1657032755298671E-2"/>
                </c:manualLayout>
              </c:layout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08F-4A24-9C55-5EAE15530D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RNM_2019Short'!$N$8</c:f>
              <c:numCache>
                <c:formatCode>0%</c:formatCode>
                <c:ptCount val="1"/>
                <c:pt idx="0">
                  <c:v>0.1542557967086865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8F-4A24-9C55-5EAE15530D79}"/>
            </c:ext>
          </c:extLst>
        </c:ser>
        <c:ser>
          <c:idx val="2"/>
          <c:order val="2"/>
          <c:tx>
            <c:strRef>
              <c:f>'[2]BDP components RNM_2019Short'!$M$9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'[2]BDP components RNM_2019Short'!$N$9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4-E08F-4A24-9C55-5EAE15530D79}"/>
            </c:ext>
          </c:extLst>
        </c:ser>
        <c:ser>
          <c:idx val="3"/>
          <c:order val="3"/>
          <c:tx>
            <c:strRef>
              <c:f>'BDP components RNM_2019Short'!$M$10</c:f>
              <c:strCache>
                <c:ptCount val="1"/>
                <c:pt idx="0">
                  <c:v>L - Real estate activities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26689783794356725"/>
                  <c:y val="-0.2164475900050066"/>
                </c:manualLayout>
              </c:layout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195271951491329"/>
                      <c:h val="6.991304347826085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08F-4A24-9C55-5EAE15530D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RNM_2019Short'!$N$10</c:f>
              <c:numCache>
                <c:formatCode>0%</c:formatCode>
                <c:ptCount val="1"/>
                <c:pt idx="0">
                  <c:v>0.1134868038213553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8F-4A24-9C55-5EAE15530D79}"/>
            </c:ext>
          </c:extLst>
        </c:ser>
        <c:ser>
          <c:idx val="4"/>
          <c:order val="4"/>
          <c:tx>
            <c:strRef>
              <c:f>'BDP components RNM_2019Short'!$M$11</c:f>
              <c:strCache>
                <c:ptCount val="1"/>
                <c:pt idx="0">
                  <c:v>A - Agriculture, forestry and fishing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22299248989023682"/>
                  <c:y val="-0.22995153866636237"/>
                </c:manualLayout>
              </c:layout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449442086636917"/>
                      <c:h val="7.325619080223666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E08F-4A24-9C55-5EAE15530D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RNM_2019Short'!$N$11</c:f>
              <c:numCache>
                <c:formatCode>0%</c:formatCode>
                <c:ptCount val="1"/>
                <c:pt idx="0">
                  <c:v>9.3656789622619543E-2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8F-4A24-9C55-5EAE15530D79}"/>
            </c:ext>
          </c:extLst>
        </c:ser>
        <c:ser>
          <c:idx val="5"/>
          <c:order val="5"/>
          <c:tx>
            <c:strRef>
              <c:f>'BDP components RNM_2019Short'!$M$12</c:f>
              <c:strCache>
                <c:ptCount val="1"/>
                <c:pt idx="0">
                  <c:v>F - Construction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7.163489312536106E-2"/>
                  <c:y val="-0.2009661835748793"/>
                </c:manualLayout>
              </c:layout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08F-4A24-9C55-5EAE15530D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RNM_2019Short'!$N$12</c:f>
              <c:numCache>
                <c:formatCode>0%</c:formatCode>
                <c:ptCount val="1"/>
                <c:pt idx="0">
                  <c:v>6.4832025963402512E-2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8F-4A24-9C55-5EAE15530D79}"/>
            </c:ext>
          </c:extLst>
        </c:ser>
        <c:ser>
          <c:idx val="6"/>
          <c:order val="6"/>
          <c:tx>
            <c:strRef>
              <c:f>'BDP components RNM_2019Short'!$M$13</c:f>
              <c:strCache>
                <c:ptCount val="1"/>
                <c:pt idx="0">
                  <c:v>O - Public administration and defence; compulsory social security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4673608173328417"/>
                  <c:y val="-0.28599018600935755"/>
                </c:manualLayout>
              </c:layout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711736422895142"/>
                      <c:h val="0.1079228574689033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E08F-4A24-9C55-5EAE15530D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RNM_2019Short'!$N$13</c:f>
              <c:numCache>
                <c:formatCode>0%</c:formatCode>
                <c:ptCount val="1"/>
                <c:pt idx="0">
                  <c:v>5.659376652224081E-2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08F-4A24-9C55-5EAE15530D79}"/>
            </c:ext>
          </c:extLst>
        </c:ser>
        <c:ser>
          <c:idx val="7"/>
          <c:order val="7"/>
          <c:tx>
            <c:strRef>
              <c:f>'BDP components RNM_2019Short'!$M$14</c:f>
              <c:strCache>
                <c:ptCount val="1"/>
                <c:pt idx="0">
                  <c:v>Q - Human health and social work activities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7.3945696129404923E-2"/>
                  <c:y val="-0.15458937198067632"/>
                </c:manualLayout>
              </c:layout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8F-4A24-9C55-5EAE15530D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RNM_2019Short'!$N$14</c:f>
              <c:numCache>
                <c:formatCode>0%</c:formatCode>
                <c:ptCount val="1"/>
                <c:pt idx="0">
                  <c:v>4.5005336995520916E-2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08F-4A24-9C55-5EAE15530D79}"/>
            </c:ext>
          </c:extLst>
        </c:ser>
        <c:ser>
          <c:idx val="8"/>
          <c:order val="8"/>
          <c:tx>
            <c:strRef>
              <c:f>'BDP components RNM_2019Short'!$M$15</c:f>
              <c:strCache>
                <c:ptCount val="1"/>
                <c:pt idx="0">
                  <c:v>H - Transport and storage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RNM_2019Short'!$N$15</c:f>
              <c:numCache>
                <c:formatCode>0%</c:formatCode>
                <c:ptCount val="1"/>
                <c:pt idx="0">
                  <c:v>4.1618589370567054E-2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08F-4A24-9C55-5EAE15530D79}"/>
            </c:ext>
          </c:extLst>
        </c:ser>
        <c:ser>
          <c:idx val="9"/>
          <c:order val="9"/>
          <c:tx>
            <c:strRef>
              <c:f>'BDP components RNM_2019Short'!$M$16</c:f>
              <c:strCache>
                <c:ptCount val="1"/>
                <c:pt idx="0">
                  <c:v>J - Information and communication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RNM_2019Short'!$N$16</c:f>
              <c:numCache>
                <c:formatCode>0%</c:formatCode>
                <c:ptCount val="1"/>
                <c:pt idx="0">
                  <c:v>4.0509624880707341E-2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08F-4A24-9C55-5EAE15530D79}"/>
            </c:ext>
          </c:extLst>
        </c:ser>
        <c:ser>
          <c:idx val="10"/>
          <c:order val="10"/>
          <c:tx>
            <c:strRef>
              <c:f>'BDP components RNM_2019Short'!$M$17</c:f>
              <c:strCache>
                <c:ptCount val="1"/>
                <c:pt idx="0">
                  <c:v>P - Education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3864818024263431E-2"/>
                  <c:y val="-9.275362318840586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7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Corbel" panose="020B0503020204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08F-4A24-9C55-5EAE15530D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RNM_2019Short'!$N$17</c:f>
              <c:numCache>
                <c:formatCode>0%</c:formatCode>
                <c:ptCount val="1"/>
                <c:pt idx="0">
                  <c:v>3.5099474281001956E-2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08F-4A24-9C55-5EAE15530D79}"/>
            </c:ext>
          </c:extLst>
        </c:ser>
        <c:ser>
          <c:idx val="11"/>
          <c:order val="11"/>
          <c:tx>
            <c:strRef>
              <c:f>'BDP components RNM_2019Short'!$M$18</c:f>
              <c:strCache>
                <c:ptCount val="1"/>
                <c:pt idx="0">
                  <c:v>K - Financial and insurance activities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RNM_2019Short'!$N$18</c:f>
              <c:numCache>
                <c:formatCode>0%</c:formatCode>
                <c:ptCount val="1"/>
                <c:pt idx="0">
                  <c:v>3.2076839434577745E-2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08F-4A24-9C55-5EAE15530D79}"/>
            </c:ext>
          </c:extLst>
        </c:ser>
        <c:ser>
          <c:idx val="12"/>
          <c:order val="12"/>
          <c:tx>
            <c:strRef>
              <c:f>'BDP components RNM_2019Short'!$M$19</c:f>
              <c:strCache>
                <c:ptCount val="1"/>
                <c:pt idx="0">
                  <c:v>M - Professional, scientific and technical activities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RNM_2019Short'!$N$19</c:f>
              <c:numCache>
                <c:formatCode>0%</c:formatCode>
                <c:ptCount val="1"/>
                <c:pt idx="0">
                  <c:v>2.8016732561658094E-2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08F-4A24-9C55-5EAE15530D79}"/>
            </c:ext>
          </c:extLst>
        </c:ser>
        <c:ser>
          <c:idx val="13"/>
          <c:order val="13"/>
          <c:tx>
            <c:strRef>
              <c:f>'BDP components RNM_2019Short'!$M$20</c:f>
              <c:strCache>
                <c:ptCount val="1"/>
                <c:pt idx="0">
                  <c:v>D - Electricity, gas, steam and air conditioning supply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 w="19050"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1.524390243902439E-2"/>
                  <c:y val="-0.17039403620873275"/>
                </c:manualLayout>
              </c:layout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08F-4A24-9C55-5EAE15530D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RNM_2019Short'!$N$20</c:f>
              <c:numCache>
                <c:formatCode>0%</c:formatCode>
                <c:ptCount val="1"/>
                <c:pt idx="0">
                  <c:v>2.6989236227725109E-2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08F-4A24-9C55-5EAE15530D79}"/>
            </c:ext>
          </c:extLst>
        </c:ser>
        <c:ser>
          <c:idx val="14"/>
          <c:order val="14"/>
          <c:tx>
            <c:strRef>
              <c:f>'BDP components RNM_2019Short'!$M$21</c:f>
              <c:strCache>
                <c:ptCount val="1"/>
                <c:pt idx="0">
                  <c:v>R - Arts, entertainment and recreation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RNM_2019Short'!$N$21</c:f>
              <c:numCache>
                <c:formatCode>0%</c:formatCode>
                <c:ptCount val="1"/>
                <c:pt idx="0">
                  <c:v>2.286927519943072E-2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E08F-4A24-9C55-5EAE15530D79}"/>
            </c:ext>
          </c:extLst>
        </c:ser>
        <c:ser>
          <c:idx val="15"/>
          <c:order val="15"/>
          <c:tx>
            <c:strRef>
              <c:f>'BDP components RNM_2019Short'!$M$22</c:f>
              <c:strCache>
                <c:ptCount val="1"/>
                <c:pt idx="0">
                  <c:v>I - Accommodation and food service activities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RNM_2019Short'!$N$22</c:f>
              <c:numCache>
                <c:formatCode>0%</c:formatCode>
                <c:ptCount val="1"/>
                <c:pt idx="0">
                  <c:v>1.8155760463670189E-2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E08F-4A24-9C55-5EAE15530D79}"/>
            </c:ext>
          </c:extLst>
        </c:ser>
        <c:ser>
          <c:idx val="16"/>
          <c:order val="16"/>
          <c:tx>
            <c:strRef>
              <c:f>'BDP components RNM_2019Short'!$M$23</c:f>
              <c:strCache>
                <c:ptCount val="1"/>
                <c:pt idx="0">
                  <c:v>B - Mining and quarrying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 w="19050"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5.6826102976295992E-2"/>
                  <c:y val="-0.26850013313553195"/>
                </c:manualLayout>
              </c:layout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08F-4A24-9C55-5EAE15530D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RNM_2019Short'!$N$23</c:f>
              <c:numCache>
                <c:formatCode>0%</c:formatCode>
                <c:ptCount val="1"/>
                <c:pt idx="0">
                  <c:v>1.726459859475744E-2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E08F-4A24-9C55-5EAE15530D79}"/>
            </c:ext>
          </c:extLst>
        </c:ser>
        <c:ser>
          <c:idx val="17"/>
          <c:order val="17"/>
          <c:tx>
            <c:strRef>
              <c:f>'BDP components RNM_2019Short'!$M$24</c:f>
              <c:strCache>
                <c:ptCount val="1"/>
                <c:pt idx="0">
                  <c:v>N - Administrative and support service activities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0629693818601947"/>
                  <c:y val="-5.024154589371995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7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Corbel" panose="020B0503020204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08F-4A24-9C55-5EAE15530D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RNM_2019Short'!$N$24</c:f>
              <c:numCache>
                <c:formatCode>0%</c:formatCode>
                <c:ptCount val="1"/>
                <c:pt idx="0">
                  <c:v>1.570506532416013E-2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E08F-4A24-9C55-5EAE15530D79}"/>
            </c:ext>
          </c:extLst>
        </c:ser>
        <c:ser>
          <c:idx val="18"/>
          <c:order val="18"/>
          <c:tx>
            <c:strRef>
              <c:f>'BDP components RNM_2019Short'!$M$25</c:f>
              <c:strCache>
                <c:ptCount val="1"/>
                <c:pt idx="0">
                  <c:v>S - Other service activities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RNM_2019Short'!$N$25</c:f>
              <c:numCache>
                <c:formatCode>0%</c:formatCode>
                <c:ptCount val="1"/>
                <c:pt idx="0">
                  <c:v>1.0550957500224454E-2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E08F-4A24-9C55-5EAE15530D79}"/>
            </c:ext>
          </c:extLst>
        </c:ser>
        <c:ser>
          <c:idx val="19"/>
          <c:order val="19"/>
          <c:tx>
            <c:strRef>
              <c:f>'BDP components RNM_2019Short'!$M$26</c:f>
              <c:strCache>
                <c:ptCount val="1"/>
                <c:pt idx="0">
                  <c:v>E - Water supply; sewerage, waste management and remediation activities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RNM_2019Short'!$N$26</c:f>
              <c:numCache>
                <c:formatCode>0%</c:formatCode>
                <c:ptCount val="1"/>
                <c:pt idx="0">
                  <c:v>9.6431694770409433E-3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E08F-4A24-9C55-5EAE15530D79}"/>
            </c:ext>
          </c:extLst>
        </c:ser>
        <c:ser>
          <c:idx val="20"/>
          <c:order val="20"/>
          <c:tx>
            <c:strRef>
              <c:f>'BDP components RNM_2019Short'!$M$27</c:f>
              <c:strCache>
                <c:ptCount val="1"/>
                <c:pt idx="0">
                  <c:v>T - Activities of households as employers; undifferentiated goods- and services-producing activities of households for own use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orbel" panose="020B0503020204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'BDP components RNM_2019Short'!$N$27</c:f>
              <c:numCache>
                <c:formatCode>0%</c:formatCode>
                <c:ptCount val="1"/>
                <c:pt idx="0">
                  <c:v>1.4298492672853812E-4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E08F-4A24-9C55-5EAE15530D7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25593888"/>
        <c:axId val="1025599296"/>
      </c:barChart>
      <c:catAx>
        <c:axId val="102559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025599296"/>
        <c:crosses val="autoZero"/>
        <c:auto val="1"/>
        <c:lblAlgn val="ctr"/>
        <c:lblOffset val="100"/>
        <c:noMultiLvlLbl val="0"/>
      </c:catAx>
      <c:valAx>
        <c:axId val="1025599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025593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latin typeface="Corbel" panose="020B05030202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488950</xdr:colOff>
      <xdr:row>24</xdr:row>
      <xdr:rowOff>155574</xdr:rowOff>
    </xdr:from>
    <xdr:to>
      <xdr:col>34</xdr:col>
      <xdr:colOff>177800</xdr:colOff>
      <xdr:row>53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469900</xdr:colOff>
      <xdr:row>0</xdr:row>
      <xdr:rowOff>139700</xdr:rowOff>
    </xdr:from>
    <xdr:to>
      <xdr:col>33</xdr:col>
      <xdr:colOff>501650</xdr:colOff>
      <xdr:row>24</xdr:row>
      <xdr:rowOff>25400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525780</xdr:colOff>
      <xdr:row>21</xdr:row>
      <xdr:rowOff>57150</xdr:rowOff>
    </xdr:from>
    <xdr:to>
      <xdr:col>14</xdr:col>
      <xdr:colOff>586740</xdr:colOff>
      <xdr:row>35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335280</xdr:colOff>
      <xdr:row>2</xdr:row>
      <xdr:rowOff>171450</xdr:rowOff>
    </xdr:from>
    <xdr:to>
      <xdr:col>19</xdr:col>
      <xdr:colOff>327660</xdr:colOff>
      <xdr:row>10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171449</xdr:colOff>
      <xdr:row>1</xdr:row>
      <xdr:rowOff>152399</xdr:rowOff>
    </xdr:from>
    <xdr:to>
      <xdr:col>16</xdr:col>
      <xdr:colOff>409575</xdr:colOff>
      <xdr:row>16</xdr:row>
      <xdr:rowOff>171449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219075</xdr:colOff>
      <xdr:row>17</xdr:row>
      <xdr:rowOff>19050</xdr:rowOff>
    </xdr:from>
    <xdr:to>
      <xdr:col>16</xdr:col>
      <xdr:colOff>457201</xdr:colOff>
      <xdr:row>34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472440</xdr:colOff>
      <xdr:row>3</xdr:row>
      <xdr:rowOff>72389</xdr:rowOff>
    </xdr:from>
    <xdr:to>
      <xdr:col>27</xdr:col>
      <xdr:colOff>457200</xdr:colOff>
      <xdr:row>86</xdr:row>
      <xdr:rowOff>141514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45</xdr:col>
      <xdr:colOff>370115</xdr:colOff>
      <xdr:row>4</xdr:row>
      <xdr:rowOff>5443</xdr:rowOff>
    </xdr:from>
    <xdr:to>
      <xdr:col>59</xdr:col>
      <xdr:colOff>32657</xdr:colOff>
      <xdr:row>115</xdr:row>
      <xdr:rowOff>10886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39</xdr:col>
      <xdr:colOff>555171</xdr:colOff>
      <xdr:row>42</xdr:row>
      <xdr:rowOff>174172</xdr:rowOff>
    </xdr:from>
    <xdr:to>
      <xdr:col>44</xdr:col>
      <xdr:colOff>555171</xdr:colOff>
      <xdr:row>101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381000</xdr:colOff>
      <xdr:row>5</xdr:row>
      <xdr:rowOff>72390</xdr:rowOff>
    </xdr:from>
    <xdr:to>
      <xdr:col>26</xdr:col>
      <xdr:colOff>563880</xdr:colOff>
      <xdr:row>24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0</xdr:colOff>
      <xdr:row>26</xdr:row>
      <xdr:rowOff>133349</xdr:rowOff>
    </xdr:from>
    <xdr:to>
      <xdr:col>24</xdr:col>
      <xdr:colOff>9525</xdr:colOff>
      <xdr:row>40</xdr:row>
      <xdr:rowOff>114299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95250</xdr:colOff>
      <xdr:row>31</xdr:row>
      <xdr:rowOff>571501</xdr:rowOff>
    </xdr:from>
    <xdr:to>
      <xdr:col>13</xdr:col>
      <xdr:colOff>219076</xdr:colOff>
      <xdr:row>57</xdr:row>
      <xdr:rowOff>38101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419100</xdr:colOff>
      <xdr:row>2</xdr:row>
      <xdr:rowOff>19050</xdr:rowOff>
    </xdr:from>
    <xdr:to>
      <xdr:col>14</xdr:col>
      <xdr:colOff>236220</xdr:colOff>
      <xdr:row>12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495300</xdr:colOff>
      <xdr:row>29</xdr:row>
      <xdr:rowOff>156210</xdr:rowOff>
    </xdr:from>
    <xdr:to>
      <xdr:col>30</xdr:col>
      <xdr:colOff>213360</xdr:colOff>
      <xdr:row>47</xdr:row>
      <xdr:rowOff>99060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434340</xdr:colOff>
      <xdr:row>70</xdr:row>
      <xdr:rowOff>49530</xdr:rowOff>
    </xdr:from>
    <xdr:to>
      <xdr:col>42</xdr:col>
      <xdr:colOff>205740</xdr:colOff>
      <xdr:row>87</xdr:row>
      <xdr:rowOff>106680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297180</xdr:colOff>
      <xdr:row>89</xdr:row>
      <xdr:rowOff>41910</xdr:rowOff>
    </xdr:from>
    <xdr:to>
      <xdr:col>9</xdr:col>
      <xdr:colOff>182880</xdr:colOff>
      <xdr:row>100</xdr:row>
      <xdr:rowOff>91440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0.14499</cdr:x>
      <cdr:y>0.02377</cdr:y>
    </cdr:from>
    <cdr:to>
      <cdr:x>0.85066</cdr:x>
      <cdr:y>0.14994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754618" y="80346"/>
          <a:ext cx="3672602" cy="4263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anchor="ctr"/>
        <a:lstStyle xmlns:a="http://schemas.openxmlformats.org/drawingml/2006/main"/>
        <a:p xmlns:a="http://schemas.openxmlformats.org/drawingml/2006/main"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i="0" baseline="0">
              <a:solidFill>
                <a:sysClr val="windowText" lastClr="000000"/>
              </a:solidFill>
              <a:effectLst/>
              <a:latin typeface="Corbel" panose="020B0503020204020204" pitchFamily="34" charset="0"/>
              <a:ea typeface="+mn-ea"/>
              <a:cs typeface="+mn-cs"/>
            </a:rPr>
            <a:t>Gross value added, Sector of activity, SW region, 2020</a:t>
          </a:r>
          <a:endParaRPr lang="mk-MK" b="1">
            <a:solidFill>
              <a:sysClr val="windowText" lastClr="000000"/>
            </a:solidFill>
            <a:effectLst/>
            <a:latin typeface="Corbel" panose="020B0503020204020204" pitchFamily="34" charset="0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541020</xdr:colOff>
      <xdr:row>11</xdr:row>
      <xdr:rowOff>60960</xdr:rowOff>
    </xdr:from>
    <xdr:to>
      <xdr:col>21</xdr:col>
      <xdr:colOff>259080</xdr:colOff>
      <xdr:row>20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259080</xdr:colOff>
      <xdr:row>23</xdr:row>
      <xdr:rowOff>746760</xdr:rowOff>
    </xdr:from>
    <xdr:to>
      <xdr:col>29</xdr:col>
      <xdr:colOff>563880</xdr:colOff>
      <xdr:row>31</xdr:row>
      <xdr:rowOff>87630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441960</xdr:colOff>
      <xdr:row>1</xdr:row>
      <xdr:rowOff>64770</xdr:rowOff>
    </xdr:from>
    <xdr:to>
      <xdr:col>15</xdr:col>
      <xdr:colOff>137160</xdr:colOff>
      <xdr:row>12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itzmpe/Local%20Settings/Temporary%20Internet%20Files/OLK6B/ESA95TP_Calculate_Codes_TJ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esna/Desktop/Backup/Documents/2.%20CEA%20proposals/0000.%20HORIZON%20Coplan%208%202021/D4.1%20Conceptialize%20GT%20i%20WB%20CEA%20RESEARCH/0.%20REPORT%20VERSIONS%20VESNA/1.%20GF_Data_Stat_GreenForce_OSlomej0702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esna/Desktop/Backup/Documents/2.%20CEA%20proposals/0000.%20HORIZON%20Coplan%208%202021/D4.1%20Conceptialize%20GT%20i%20WB%20CEA%20RESEARCH/0.%20REPORT%20VERSIONS%20VESNA/2.%20GF_Data_Input_Output_Technical%20Coef%200802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_EE_AREA"/>
      <sheetName val="0800 A"/>
      <sheetName val="0801 Q"/>
      <sheetName val="0801 Qold"/>
      <sheetName val="0800OldTP"/>
      <sheetName val="0800Trimmed"/>
      <sheetName val="max length"/>
      <sheetName val="Marta_Mising_topilist"/>
    </sheetNames>
    <sheetDataSet>
      <sheetData sheetId="0"/>
      <sheetData sheetId="1"/>
      <sheetData sheetId="2"/>
      <sheetData sheetId="3"/>
      <sheetData sheetId="4"/>
      <sheetData sheetId="5" refreshError="1">
        <row r="35">
          <cell r="F35" t="str">
            <v>N.B101.Z.0.0.1.</v>
          </cell>
          <cell r="G35" t="str">
            <v>N.B101.Z.1.0.1.</v>
          </cell>
          <cell r="H35" t="str">
            <v>N.B101.Z.1N.0.1.</v>
          </cell>
          <cell r="I35" t="str">
            <v>N.B101.Z.11.0.1.</v>
          </cell>
          <cell r="J35" t="str">
            <v>N.B101.Z.12.0.1.</v>
          </cell>
          <cell r="K35" t="str">
            <v>N.B101.Z.13.0.1.</v>
          </cell>
          <cell r="L35" t="str">
            <v>N.B101.Z.1311.0.1.</v>
          </cell>
          <cell r="M35" t="str">
            <v>N.B101.Z.1312.0.1.</v>
          </cell>
          <cell r="N35" t="str">
            <v>N.B101.Z.1313.0.1.</v>
          </cell>
          <cell r="O35" t="str">
            <v>N.B101.Z.1314.0.1.</v>
          </cell>
          <cell r="P35" t="str">
            <v>N.B101.Z.14.0.1.</v>
          </cell>
          <cell r="Q35" t="str">
            <v>N.B101.Z.1M.0.1.</v>
          </cell>
          <cell r="R35" t="str">
            <v>N.B101.Z.15.0.1.</v>
          </cell>
          <cell r="S35" t="str">
            <v>N.B101.Z.2.0.1.</v>
          </cell>
          <cell r="T35" t="str">
            <v>N.B101.Z.21.0.1.</v>
          </cell>
          <cell r="U35" t="str">
            <v>N.B101.Z.211.0.1.</v>
          </cell>
          <cell r="V35" t="str">
            <v>N.B101.Z.2111.0.1.</v>
          </cell>
          <cell r="W35" t="str">
            <v>N.B101.Z.2112.0.1.</v>
          </cell>
          <cell r="X35" t="str">
            <v>N.B101.Z.212.0.1.</v>
          </cell>
          <cell r="Y35" t="str">
            <v>N.B101.Z.22.0.1.</v>
          </cell>
          <cell r="AA35" t="str">
            <v>N.B101.Z.0.0.2.</v>
          </cell>
          <cell r="AB35" t="str">
            <v>N.B101.Z.1.0.2.</v>
          </cell>
          <cell r="AC35" t="str">
            <v>N.B101.Z.1N.0.2.</v>
          </cell>
          <cell r="AD35" t="str">
            <v>N.B101.Z.11.0.2.</v>
          </cell>
          <cell r="AE35" t="str">
            <v>N.B101.Z.12.0.2.</v>
          </cell>
          <cell r="AF35" t="str">
            <v>N.B101.Z.13.0.2.</v>
          </cell>
          <cell r="AG35" t="str">
            <v>N.B101.Z.1311.0.2.</v>
          </cell>
          <cell r="AH35" t="str">
            <v>N.B101.Z.1312.0.2.</v>
          </cell>
          <cell r="AI35" t="str">
            <v>N.B101.Z.1313.0.2.</v>
          </cell>
          <cell r="AJ35" t="str">
            <v>N.B101.Z.1314.0.2.</v>
          </cell>
          <cell r="AK35" t="str">
            <v>N.B101.Z.14.0.2.</v>
          </cell>
          <cell r="AL35" t="str">
            <v>N.B101.Z.1M.0.2.</v>
          </cell>
          <cell r="AM35" t="str">
            <v>N.B101.Z.15.0.2.</v>
          </cell>
          <cell r="AN35" t="str">
            <v>N.B101.Z.2.0.2.</v>
          </cell>
          <cell r="AO35" t="str">
            <v>N.B101.Z.21.0.2.</v>
          </cell>
          <cell r="AP35" t="str">
            <v>N.B101.Z.211.0.2.</v>
          </cell>
          <cell r="AQ35" t="str">
            <v>N.B101.Z.2111.0.2.</v>
          </cell>
          <cell r="AR35" t="str">
            <v>N.B101.Z.2112.0.2.</v>
          </cell>
          <cell r="AS35" t="str">
            <v>N.B101.Z.212.0.2.</v>
          </cell>
          <cell r="AT35" t="str">
            <v>N.B101.Z.22.0.2.</v>
          </cell>
        </row>
        <row r="36">
          <cell r="F36" t="str">
            <v>N.B11.Z.0.0.1.</v>
          </cell>
          <cell r="S36" t="str">
            <v>N.B11.Z.2.0.1.</v>
          </cell>
          <cell r="T36" t="str">
            <v>N.B11.Z.21.0.1.</v>
          </cell>
          <cell r="U36" t="str">
            <v>N.B11.Z.211.0.1.</v>
          </cell>
          <cell r="V36" t="str">
            <v>N.B11.Z.2111.0.1.</v>
          </cell>
          <cell r="W36" t="str">
            <v>N.B11.Z.2112.0.1.</v>
          </cell>
          <cell r="X36" t="str">
            <v>N.B11.Z.212.0.1.</v>
          </cell>
          <cell r="Y36" t="str">
            <v>N.B11.Z.22.0.1.</v>
          </cell>
          <cell r="AA36" t="str">
            <v>N.B11.Z.0.0.2.</v>
          </cell>
          <cell r="AN36" t="str">
            <v>N.B11.Z.2.0.2.</v>
          </cell>
          <cell r="AO36" t="str">
            <v>N.B11.Z.21.0.2.</v>
          </cell>
          <cell r="AP36" t="str">
            <v>N.B11.Z.211.0.2.</v>
          </cell>
          <cell r="AQ36" t="str">
            <v>N.B11.Z.2111.0.2.</v>
          </cell>
          <cell r="AR36" t="str">
            <v>N.B11.Z.2112.0.2.</v>
          </cell>
          <cell r="AS36" t="str">
            <v>N.B11.Z.212.0.2.</v>
          </cell>
          <cell r="AT36" t="str">
            <v>N.B11.Z.22.0.2.</v>
          </cell>
        </row>
        <row r="37">
          <cell r="F37" t="str">
            <v>N.B12.Z.0.0.1.</v>
          </cell>
          <cell r="S37" t="str">
            <v>N.B12.Z.2.0.1.</v>
          </cell>
          <cell r="T37" t="str">
            <v>N.B12.Z.21.0.1.</v>
          </cell>
          <cell r="U37" t="str">
            <v>N.B12.Z.211.0.1.</v>
          </cell>
          <cell r="V37" t="str">
            <v>N.B12.Z.2111.0.1.</v>
          </cell>
          <cell r="W37" t="str">
            <v>N.B12.Z.2112.0.1.</v>
          </cell>
          <cell r="X37" t="str">
            <v>N.B12.Z.212.0.1.</v>
          </cell>
          <cell r="Y37" t="str">
            <v>N.B12.Z.22.0.1.</v>
          </cell>
          <cell r="AA37" t="str">
            <v>N.B12.Z.0.0.2.</v>
          </cell>
          <cell r="AN37" t="str">
            <v>N.B12.Z.2.0.2.</v>
          </cell>
          <cell r="AO37" t="str">
            <v>N.B12.Z.21.0.2.</v>
          </cell>
          <cell r="AP37" t="str">
            <v>N.B12.Z.211.0.2.</v>
          </cell>
          <cell r="AQ37" t="str">
            <v>N.B12.Z.2111.0.2.</v>
          </cell>
          <cell r="AR37" t="str">
            <v>N.B12.Z.2112.0.2.</v>
          </cell>
          <cell r="AS37" t="str">
            <v>N.B12.Z.212.0.2.</v>
          </cell>
          <cell r="AT37" t="str">
            <v>N.B12.Z.22.0.2.</v>
          </cell>
        </row>
        <row r="38">
          <cell r="F38" t="str">
            <v>N.B1G.Z.0.0.1.</v>
          </cell>
          <cell r="G38" t="str">
            <v>N.B1G.Z.1.0.1.</v>
          </cell>
          <cell r="H38" t="str">
            <v>N.B1G.Z.1N.0.1.</v>
          </cell>
          <cell r="I38" t="str">
            <v>N.B1G.Z.11.0.1.</v>
          </cell>
          <cell r="J38" t="str">
            <v>N.B1G.Z.12.0.1.</v>
          </cell>
          <cell r="K38" t="str">
            <v>N.B1G.Z.13.0.1.</v>
          </cell>
          <cell r="L38" t="str">
            <v>N.B1G.Z.1311.0.1.</v>
          </cell>
          <cell r="M38" t="str">
            <v>N.B1G.Z.1312.0.1.</v>
          </cell>
          <cell r="N38" t="str">
            <v>N.B1G.Z.1313.0.1.</v>
          </cell>
          <cell r="O38" t="str">
            <v>N.B1G.Z.1314.0.1.</v>
          </cell>
          <cell r="P38" t="str">
            <v>N.B1G.Z.14.0.1.</v>
          </cell>
          <cell r="Q38" t="str">
            <v>N.B1G.Z.1M.0.1.</v>
          </cell>
          <cell r="R38" t="str">
            <v>N.B1G.Z.15.0.1.</v>
          </cell>
          <cell r="AA38" t="str">
            <v>N.B1G.Z.0.0.2.</v>
          </cell>
          <cell r="AB38" t="str">
            <v>N.B1G.Z.1.0.2.</v>
          </cell>
          <cell r="AC38" t="str">
            <v>N.B1G.Z.1N.0.2.</v>
          </cell>
          <cell r="AD38" t="str">
            <v>N.B1G.Z.11.0.2.</v>
          </cell>
          <cell r="AE38" t="str">
            <v>N.B1G.Z.12.0.2.</v>
          </cell>
          <cell r="AF38" t="str">
            <v>N.B1G.Z.13.0.2.</v>
          </cell>
          <cell r="AG38" t="str">
            <v>N.B1G.Z.1311.0.2.</v>
          </cell>
          <cell r="AH38" t="str">
            <v>N.B1G.Z.1312.0.2.</v>
          </cell>
          <cell r="AI38" t="str">
            <v>N.B1G.Z.1313.0.2.</v>
          </cell>
          <cell r="AJ38" t="str">
            <v>N.B1G.Z.1314.0.2.</v>
          </cell>
          <cell r="AK38" t="str">
            <v>N.B1G.Z.14.0.2.</v>
          </cell>
          <cell r="AL38" t="str">
            <v>N.B1G.Z.1M.0.2.</v>
          </cell>
          <cell r="AM38" t="str">
            <v>N.B1G.Z.15.0.2.</v>
          </cell>
        </row>
        <row r="39">
          <cell r="F39" t="str">
            <v>N.B1N.Z.0.0.1.</v>
          </cell>
          <cell r="G39" t="str">
            <v>N.B1N.Z.1.0.1.</v>
          </cell>
          <cell r="H39" t="str">
            <v>N.B1N.Z.1N.0.1.</v>
          </cell>
          <cell r="I39" t="str">
            <v>N.B1N.Z.11.0.1.</v>
          </cell>
          <cell r="J39" t="str">
            <v>N.B1N.Z.12.0.1.</v>
          </cell>
          <cell r="K39" t="str">
            <v>N.B1N.Z.13.0.1.</v>
          </cell>
          <cell r="L39" t="str">
            <v>N.B1N.Z.1311.0.1.</v>
          </cell>
          <cell r="M39" t="str">
            <v>N.B1N.Z.1312.0.1.</v>
          </cell>
          <cell r="N39" t="str">
            <v>N.B1N.Z.1313.0.1.</v>
          </cell>
          <cell r="O39" t="str">
            <v>N.B1N.Z.1314.0.1.</v>
          </cell>
          <cell r="P39" t="str">
            <v>N.B1N.Z.14.0.1.</v>
          </cell>
          <cell r="Q39" t="str">
            <v>N.B1N.Z.1M.0.1.</v>
          </cell>
          <cell r="R39" t="str">
            <v>N.B1N.Z.15.0.1.</v>
          </cell>
          <cell r="AA39" t="str">
            <v>N.B1N.Z.0.0.2.</v>
          </cell>
          <cell r="AB39" t="str">
            <v>N.B1N.Z.1.0.2.</v>
          </cell>
          <cell r="AC39" t="str">
            <v>N.B1N.Z.1N.0.2.</v>
          </cell>
          <cell r="AD39" t="str">
            <v>N.B1N.Z.11.0.2.</v>
          </cell>
          <cell r="AE39" t="str">
            <v>N.B1N.Z.12.0.2.</v>
          </cell>
          <cell r="AF39" t="str">
            <v>N.B1N.Z.13.0.2.</v>
          </cell>
          <cell r="AG39" t="str">
            <v>N.B1N.Z.1311.0.2.</v>
          </cell>
          <cell r="AH39" t="str">
            <v>N.B1N.Z.1312.0.2.</v>
          </cell>
          <cell r="AI39" t="str">
            <v>N.B1N.Z.1313.0.2.</v>
          </cell>
          <cell r="AJ39" t="str">
            <v>N.B1N.Z.1314.0.2.</v>
          </cell>
          <cell r="AK39" t="str">
            <v>N.B1N.Z.14.0.2.</v>
          </cell>
          <cell r="AL39" t="str">
            <v>N.B1N.Z.1M.0.2.</v>
          </cell>
          <cell r="AM39" t="str">
            <v>N.B1N.Z.15.0.2.</v>
          </cell>
        </row>
        <row r="40">
          <cell r="F40" t="str">
            <v>N.B2N.Z.0.0.1.</v>
          </cell>
          <cell r="G40" t="str">
            <v>N.B2N.Z.1.0.1.</v>
          </cell>
          <cell r="H40" t="str">
            <v>N.B2N.Z.1N.0.1.</v>
          </cell>
          <cell r="I40" t="str">
            <v>N.B2N.Z.11.0.1.</v>
          </cell>
          <cell r="J40" t="str">
            <v>N.B2N.Z.12.0.1.</v>
          </cell>
          <cell r="K40" t="str">
            <v>N.B2N.Z.13.0.1.</v>
          </cell>
          <cell r="L40" t="str">
            <v>N.B2N.Z.1311.0.1.</v>
          </cell>
          <cell r="M40" t="str">
            <v>N.B2N.Z.1312.0.1.</v>
          </cell>
          <cell r="N40" t="str">
            <v>N.B2N.Z.1313.0.1.</v>
          </cell>
          <cell r="O40" t="str">
            <v>N.B2N.Z.1314.0.1.</v>
          </cell>
          <cell r="P40" t="str">
            <v>N.B2N.Z.14.0.1.</v>
          </cell>
          <cell r="Q40" t="str">
            <v>N.B2N.Z.1M.0.1.</v>
          </cell>
          <cell r="R40" t="str">
            <v>N.B2N.Z.15.0.1.</v>
          </cell>
          <cell r="AA40" t="str">
            <v>N.B2N.Z.0.0.2.</v>
          </cell>
          <cell r="AB40" t="str">
            <v>N.B2N.Z.1.0.2.</v>
          </cell>
          <cell r="AC40" t="str">
            <v>N.B2N.Z.1N.0.2.</v>
          </cell>
          <cell r="AD40" t="str">
            <v>N.B2N.Z.11.0.2.</v>
          </cell>
          <cell r="AE40" t="str">
            <v>N.B2N.Z.12.0.2.</v>
          </cell>
          <cell r="AF40" t="str">
            <v>N.B2N.Z.13.0.2.</v>
          </cell>
          <cell r="AG40" t="str">
            <v>N.B2N.Z.1311.0.2.</v>
          </cell>
          <cell r="AH40" t="str">
            <v>N.B2N.Z.1312.0.2.</v>
          </cell>
          <cell r="AI40" t="str">
            <v>N.B2N.Z.1313.0.2.</v>
          </cell>
          <cell r="AJ40" t="str">
            <v>N.B2N.Z.1314.0.2.</v>
          </cell>
          <cell r="AK40" t="str">
            <v>N.B2N.Z.14.0.2.</v>
          </cell>
          <cell r="AL40" t="str">
            <v>N.B2N.Z.1M.0.2.</v>
          </cell>
          <cell r="AM40" t="str">
            <v>N.B2N.Z.15.0.2.</v>
          </cell>
        </row>
        <row r="41">
          <cell r="F41" t="str">
            <v>N.B3N.Z.0.0.1.</v>
          </cell>
          <cell r="G41" t="str">
            <v>N.B3N.Z.1.0.1.</v>
          </cell>
          <cell r="H41" t="str">
            <v>N.B3N.Z.1N.0.1.</v>
          </cell>
          <cell r="I41" t="str">
            <v>N.B3N.Z.11.0.1.</v>
          </cell>
          <cell r="J41" t="str">
            <v>N.B3N.Z.12.0.1.</v>
          </cell>
          <cell r="K41" t="str">
            <v>N.B3N.Z.13.0.1.</v>
          </cell>
          <cell r="L41" t="str">
            <v>N.B3N.Z.1311.0.1.</v>
          </cell>
          <cell r="M41" t="str">
            <v>N.B3N.Z.1312.0.1.</v>
          </cell>
          <cell r="N41" t="str">
            <v>N.B3N.Z.1313.0.1.</v>
          </cell>
          <cell r="O41" t="str">
            <v>N.B3N.Z.1314.0.1.</v>
          </cell>
          <cell r="P41" t="str">
            <v>N.B3N.Z.14.0.1.</v>
          </cell>
          <cell r="Q41" t="str">
            <v>N.B3N.Z.1M.0.1.</v>
          </cell>
          <cell r="R41" t="str">
            <v>N.B3N.Z.15.0.1.</v>
          </cell>
          <cell r="AA41" t="str">
            <v>N.B3N.Z.0.0.2.</v>
          </cell>
          <cell r="AB41" t="str">
            <v>N.B3N.Z.1.0.2.</v>
          </cell>
          <cell r="AC41" t="str">
            <v>N.B3N.Z.1N.0.2.</v>
          </cell>
          <cell r="AD41" t="str">
            <v>N.B3N.Z.11.0.2.</v>
          </cell>
          <cell r="AE41" t="str">
            <v>N.B3N.Z.12.0.2.</v>
          </cell>
          <cell r="AF41" t="str">
            <v>N.B3N.Z.13.0.2.</v>
          </cell>
          <cell r="AG41" t="str">
            <v>N.B3N.Z.1311.0.2.</v>
          </cell>
          <cell r="AH41" t="str">
            <v>N.B3N.Z.1312.0.2.</v>
          </cell>
          <cell r="AI41" t="str">
            <v>N.B3N.Z.1313.0.2.</v>
          </cell>
          <cell r="AJ41" t="str">
            <v>N.B3N.Z.1314.0.2.</v>
          </cell>
          <cell r="AK41" t="str">
            <v>N.B3N.Z.14.0.2.</v>
          </cell>
          <cell r="AL41" t="str">
            <v>N.B3N.Z.1M.0.2.</v>
          </cell>
          <cell r="AM41" t="str">
            <v>N.B3N.Z.15.0.2.</v>
          </cell>
        </row>
        <row r="42">
          <cell r="F42" t="str">
            <v>N.B5N.Z.0.0.1.</v>
          </cell>
          <cell r="G42" t="str">
            <v>N.B5N.Z.1.0.1.</v>
          </cell>
          <cell r="H42" t="str">
            <v>N.B5N.Z.1N.0.1.</v>
          </cell>
          <cell r="I42" t="str">
            <v>N.B5N.Z.11.0.1.</v>
          </cell>
          <cell r="J42" t="str">
            <v>N.B5N.Z.12.0.1.</v>
          </cell>
          <cell r="K42" t="str">
            <v>N.B5N.Z.13.0.1.</v>
          </cell>
          <cell r="L42" t="str">
            <v>N.B5N.Z.1311.0.1.</v>
          </cell>
          <cell r="M42" t="str">
            <v>N.B5N.Z.1312.0.1.</v>
          </cell>
          <cell r="N42" t="str">
            <v>N.B5N.Z.1313.0.1.</v>
          </cell>
          <cell r="O42" t="str">
            <v>N.B5N.Z.1314.0.1.</v>
          </cell>
          <cell r="P42" t="str">
            <v>N.B5N.Z.14.0.1.</v>
          </cell>
          <cell r="Q42" t="str">
            <v>N.B5N.Z.1M.0.1.</v>
          </cell>
          <cell r="R42" t="str">
            <v>N.B5N.Z.15.0.1.</v>
          </cell>
          <cell r="AA42" t="str">
            <v>N.B5N.Z.0.0.2.</v>
          </cell>
          <cell r="AB42" t="str">
            <v>N.B5N.Z.1.0.2.</v>
          </cell>
          <cell r="AC42" t="str">
            <v>N.B5N.Z.1N.0.2.</v>
          </cell>
          <cell r="AD42" t="str">
            <v>N.B5N.Z.11.0.2.</v>
          </cell>
          <cell r="AE42" t="str">
            <v>N.B5N.Z.12.0.2.</v>
          </cell>
          <cell r="AF42" t="str">
            <v>N.B5N.Z.13.0.2.</v>
          </cell>
          <cell r="AG42" t="str">
            <v>N.B5N.Z.1311.0.2.</v>
          </cell>
          <cell r="AH42" t="str">
            <v>N.B5N.Z.1312.0.2.</v>
          </cell>
          <cell r="AI42" t="str">
            <v>N.B5N.Z.1313.0.2.</v>
          </cell>
          <cell r="AJ42" t="str">
            <v>N.B5N.Z.1314.0.2.</v>
          </cell>
          <cell r="AK42" t="str">
            <v>N.B5N.Z.14.0.2.</v>
          </cell>
          <cell r="AL42" t="str">
            <v>N.B5N.Z.1M.0.2.</v>
          </cell>
          <cell r="AM42" t="str">
            <v>N.B5N.Z.15.0.2.</v>
          </cell>
        </row>
        <row r="43">
          <cell r="F43" t="str">
            <v>N.B6N.Z.0.0.1.</v>
          </cell>
          <cell r="G43" t="str">
            <v>N.B6N.Z.1.0.1.</v>
          </cell>
          <cell r="H43" t="str">
            <v>N.B6N.Z.1N.0.1.</v>
          </cell>
          <cell r="I43" t="str">
            <v>N.B6N.Z.11.0.1.</v>
          </cell>
          <cell r="J43" t="str">
            <v>N.B6N.Z.12.0.1.</v>
          </cell>
          <cell r="K43" t="str">
            <v>N.B6N.Z.13.0.1.</v>
          </cell>
          <cell r="L43" t="str">
            <v>N.B6N.Z.1311.0.1.</v>
          </cell>
          <cell r="M43" t="str">
            <v>N.B6N.Z.1312.0.1.</v>
          </cell>
          <cell r="N43" t="str">
            <v>N.B6N.Z.1313.0.1.</v>
          </cell>
          <cell r="O43" t="str">
            <v>N.B6N.Z.1314.0.1.</v>
          </cell>
          <cell r="P43" t="str">
            <v>N.B6N.Z.14.0.1.</v>
          </cell>
          <cell r="Q43" t="str">
            <v>N.B6N.Z.1M.0.1.</v>
          </cell>
          <cell r="R43" t="str">
            <v>N.B6N.Z.15.0.1.</v>
          </cell>
          <cell r="AA43" t="str">
            <v>N.B6N.Z.0.0.2.</v>
          </cell>
          <cell r="AB43" t="str">
            <v>N.B6N.Z.1.0.2.</v>
          </cell>
          <cell r="AC43" t="str">
            <v>N.B6N.Z.1N.0.2.</v>
          </cell>
          <cell r="AD43" t="str">
            <v>N.B6N.Z.11.0.2.</v>
          </cell>
          <cell r="AE43" t="str">
            <v>N.B6N.Z.12.0.2.</v>
          </cell>
          <cell r="AF43" t="str">
            <v>N.B6N.Z.13.0.2.</v>
          </cell>
          <cell r="AG43" t="str">
            <v>N.B6N.Z.1311.0.2.</v>
          </cell>
          <cell r="AH43" t="str">
            <v>N.B6N.Z.1312.0.2.</v>
          </cell>
          <cell r="AI43" t="str">
            <v>N.B6N.Z.1313.0.2.</v>
          </cell>
          <cell r="AJ43" t="str">
            <v>N.B6N.Z.1314.0.2.</v>
          </cell>
          <cell r="AK43" t="str">
            <v>N.B6N.Z.14.0.2.</v>
          </cell>
          <cell r="AL43" t="str">
            <v>N.B6N.Z.1M.0.2.</v>
          </cell>
          <cell r="AM43" t="str">
            <v>N.B6N.Z.15.0.2.</v>
          </cell>
        </row>
        <row r="44">
          <cell r="F44" t="str">
            <v>N.B8N.Z.0.0.1.</v>
          </cell>
          <cell r="G44" t="str">
            <v>N.B8N.Z.1.0.1.</v>
          </cell>
          <cell r="H44" t="str">
            <v>N.B8N.Z.1N.0.1.</v>
          </cell>
          <cell r="I44" t="str">
            <v>N.B8N.Z.11.0.1.</v>
          </cell>
          <cell r="J44" t="str">
            <v>N.B8N.Z.12.0.1.</v>
          </cell>
          <cell r="K44" t="str">
            <v>N.B8N.Z.13.0.1.</v>
          </cell>
          <cell r="L44" t="str">
            <v>N.B8N.Z.1311.0.1.</v>
          </cell>
          <cell r="M44" t="str">
            <v>N.B8N.Z.1312.0.1.</v>
          </cell>
          <cell r="N44" t="str">
            <v>N.B8N.Z.1313.0.1.</v>
          </cell>
          <cell r="O44" t="str">
            <v>N.B8N.Z.1314.0.1.</v>
          </cell>
          <cell r="P44" t="str">
            <v>N.B8N.Z.14.0.1.</v>
          </cell>
          <cell r="Q44" t="str">
            <v>N.B8N.Z.1M.0.1.</v>
          </cell>
          <cell r="R44" t="str">
            <v>N.B8N.Z.15.0.1.</v>
          </cell>
          <cell r="AA44" t="str">
            <v>N.B8N.Z.0.0.2.</v>
          </cell>
          <cell r="AB44" t="str">
            <v>N.B8N.Z.1.0.2.</v>
          </cell>
          <cell r="AC44" t="str">
            <v>N.B8N.Z.1N.0.2.</v>
          </cell>
          <cell r="AD44" t="str">
            <v>N.B8N.Z.11.0.2.</v>
          </cell>
          <cell r="AE44" t="str">
            <v>N.B8N.Z.12.0.2.</v>
          </cell>
          <cell r="AF44" t="str">
            <v>N.B8N.Z.13.0.2.</v>
          </cell>
          <cell r="AG44" t="str">
            <v>N.B8N.Z.1311.0.2.</v>
          </cell>
          <cell r="AH44" t="str">
            <v>N.B8N.Z.1312.0.2.</v>
          </cell>
          <cell r="AI44" t="str">
            <v>N.B8N.Z.1313.0.2.</v>
          </cell>
          <cell r="AJ44" t="str">
            <v>N.B8N.Z.1314.0.2.</v>
          </cell>
          <cell r="AK44" t="str">
            <v>N.B8N.Z.14.0.2.</v>
          </cell>
          <cell r="AL44" t="str">
            <v>N.B8N.Z.1M.0.2.</v>
          </cell>
          <cell r="AM44" t="str">
            <v>N.B8N.Z.15.0.2.</v>
          </cell>
        </row>
        <row r="45">
          <cell r="F45" t="str">
            <v>N.B9.Z.0.0.1.</v>
          </cell>
          <cell r="G45" t="str">
            <v>N.B9.Z.1.0.1.</v>
          </cell>
          <cell r="H45" t="str">
            <v>N.B9.Z.1N.0.1.</v>
          </cell>
          <cell r="I45" t="str">
            <v>N.B9.Z.11.0.1.</v>
          </cell>
          <cell r="J45" t="str">
            <v>N.B9.Z.12.0.1.</v>
          </cell>
          <cell r="K45" t="str">
            <v>N.B9.Z.13.0.1.</v>
          </cell>
          <cell r="L45" t="str">
            <v>N.B9.Z.1311.0.1.</v>
          </cell>
          <cell r="M45" t="str">
            <v>N.B9.Z.1312.0.1.</v>
          </cell>
          <cell r="N45" t="str">
            <v>N.B9.Z.1313.0.1.</v>
          </cell>
          <cell r="O45" t="str">
            <v>N.B9.Z.1314.0.1.</v>
          </cell>
          <cell r="P45" t="str">
            <v>N.B9.Z.14.0.1.</v>
          </cell>
          <cell r="Q45" t="str">
            <v>N.B9.Z.1M.0.1.</v>
          </cell>
          <cell r="R45" t="str">
            <v>N.B9.Z.15.0.1.</v>
          </cell>
          <cell r="S45" t="str">
            <v>N.B9.Z.2.0.1.</v>
          </cell>
          <cell r="T45" t="str">
            <v>N.B9.Z.21.0.1.</v>
          </cell>
          <cell r="U45" t="str">
            <v>N.B9.Z.211.0.1.</v>
          </cell>
          <cell r="V45" t="str">
            <v>N.B9.Z.2111.0.1.</v>
          </cell>
          <cell r="W45" t="str">
            <v>N.B9.Z.2112.0.1.</v>
          </cell>
          <cell r="X45" t="str">
            <v>N.B9.Z.212.0.1.</v>
          </cell>
          <cell r="Y45" t="str">
            <v>N.B9.Z.22.0.1.</v>
          </cell>
          <cell r="AA45" t="str">
            <v>N.B9.Z.0.0.2.</v>
          </cell>
          <cell r="AB45" t="str">
            <v>N.B9.Z.1.0.2.</v>
          </cell>
          <cell r="AC45" t="str">
            <v>N.B9.Z.1N.0.2.</v>
          </cell>
          <cell r="AD45" t="str">
            <v>N.B9.Z.11.0.2.</v>
          </cell>
          <cell r="AE45" t="str">
            <v>N.B9.Z.12.0.2.</v>
          </cell>
          <cell r="AF45" t="str">
            <v>N.B9.Z.13.0.2.</v>
          </cell>
          <cell r="AG45" t="str">
            <v>N.B9.Z.1311.0.2.</v>
          </cell>
          <cell r="AH45" t="str">
            <v>N.B9.Z.1312.0.2.</v>
          </cell>
          <cell r="AI45" t="str">
            <v>N.B9.Z.1313.0.2.</v>
          </cell>
          <cell r="AJ45" t="str">
            <v>N.B9.Z.1314.0.2.</v>
          </cell>
          <cell r="AK45" t="str">
            <v>N.B9.Z.14.0.2.</v>
          </cell>
          <cell r="AL45" t="str">
            <v>N.B9.Z.1M.0.2.</v>
          </cell>
          <cell r="AM45" t="str">
            <v>N.B9.Z.15.0.2.</v>
          </cell>
          <cell r="AN45" t="str">
            <v>N.B9.Z.2.0.2.</v>
          </cell>
          <cell r="AO45" t="str">
            <v>N.B9.Z.21.0.2.</v>
          </cell>
          <cell r="AP45" t="str">
            <v>N.B9.Z.211.0.2.</v>
          </cell>
          <cell r="AQ45" t="str">
            <v>N.B9.Z.2111.0.2.</v>
          </cell>
          <cell r="AR45" t="str">
            <v>N.B9.Z.2112.0.2.</v>
          </cell>
          <cell r="AS45" t="str">
            <v>N.B9.Z.212.0.2.</v>
          </cell>
          <cell r="AT45" t="str">
            <v>N.B9.Z.22.0.2.</v>
          </cell>
        </row>
        <row r="46">
          <cell r="F46" t="str">
            <v>N.D2.Z.0.0.1.</v>
          </cell>
          <cell r="G46" t="str">
            <v>N.D2.Z.1.0.1.</v>
          </cell>
          <cell r="H46" t="str">
            <v>N.D2.Z.1N.0.1.</v>
          </cell>
          <cell r="I46" t="str">
            <v>N.D2.Z.11.0.1.</v>
          </cell>
          <cell r="J46" t="str">
            <v>N.D2.Z.12.0.1.</v>
          </cell>
          <cell r="K46" t="str">
            <v>N.D2.Z.13.0.1.</v>
          </cell>
          <cell r="L46" t="str">
            <v>N.D2.Z.1311.0.1.</v>
          </cell>
          <cell r="M46" t="str">
            <v>N.D2.Z.1312.0.1.</v>
          </cell>
          <cell r="N46" t="str">
            <v>N.D2.Z.1313.0.1.</v>
          </cell>
          <cell r="O46" t="str">
            <v>N.D2.Z.1314.0.1.</v>
          </cell>
          <cell r="P46" t="str">
            <v>N.D2.Z.14.0.1.</v>
          </cell>
          <cell r="Q46" t="str">
            <v>N.D2.Z.1M.0.1.</v>
          </cell>
          <cell r="R46" t="str">
            <v>N.D2.Z.15.0.1.</v>
          </cell>
          <cell r="AA46" t="str">
            <v>N.D2.Z.0.0.2.</v>
          </cell>
          <cell r="AB46" t="str">
            <v>N.D2.Z.1.0.2.</v>
          </cell>
          <cell r="AC46" t="str">
            <v>N.D2.Z.1N.0.2.</v>
          </cell>
          <cell r="AD46" t="str">
            <v>N.D2.Z.11.0.2.</v>
          </cell>
          <cell r="AE46" t="str">
            <v>N.D2.Z.12.0.2.</v>
          </cell>
          <cell r="AF46" t="str">
            <v>N.D2.Z.13.0.2.</v>
          </cell>
          <cell r="AG46" t="str">
            <v>N.D2.Z.1311.0.2.</v>
          </cell>
          <cell r="AH46" t="str">
            <v>N.D2.Z.1312.0.2.</v>
          </cell>
          <cell r="AI46" t="str">
            <v>N.D2.Z.1313.0.2.</v>
          </cell>
          <cell r="AJ46" t="str">
            <v>N.D2.Z.1314.0.2.</v>
          </cell>
          <cell r="AK46" t="str">
            <v>N.D2.Z.14.0.2.</v>
          </cell>
          <cell r="AL46" t="str">
            <v>N.D2.Z.1M.0.2.</v>
          </cell>
          <cell r="AM46" t="str">
            <v>N.D2.Z.15.0.2.</v>
          </cell>
          <cell r="AN46" t="str">
            <v>N.D2.Z.2.0.2.</v>
          </cell>
          <cell r="AO46" t="str">
            <v>N.D2.Z.21.0.2.</v>
          </cell>
          <cell r="AP46" t="str">
            <v>N.D2.Z.211.0.2.</v>
          </cell>
          <cell r="AQ46" t="str">
            <v>N.D2.Z.2111.0.2.</v>
          </cell>
          <cell r="AR46" t="str">
            <v>N.D2.Z.2112.0.2.</v>
          </cell>
          <cell r="AS46" t="str">
            <v>N.D2.Z.212.0.2.</v>
          </cell>
          <cell r="AT46" t="str">
            <v>N.D2.Z.22.0.2.</v>
          </cell>
        </row>
        <row r="47">
          <cell r="F47" t="str">
            <v>N.D2.Z.0.13.1.</v>
          </cell>
          <cell r="G47" t="str">
            <v>N.D2.Z.1.13.1.</v>
          </cell>
          <cell r="H47" t="str">
            <v>N.D2.Z.1N.13.1.</v>
          </cell>
          <cell r="I47" t="str">
            <v>N.D2.Z.11.13.1.</v>
          </cell>
          <cell r="J47" t="str">
            <v>N.D2.Z.12.13.1.</v>
          </cell>
          <cell r="K47" t="str">
            <v>N.D2.Z.13.13.1.</v>
          </cell>
          <cell r="L47" t="str">
            <v>N.D2.Z.1311.13.1.</v>
          </cell>
          <cell r="M47" t="str">
            <v>N.D2.Z.1312.13.1.</v>
          </cell>
          <cell r="N47" t="str">
            <v>N.D2.Z.1313.13.1.</v>
          </cell>
          <cell r="O47" t="str">
            <v>N.D2.Z.1314.13.1.</v>
          </cell>
          <cell r="P47" t="str">
            <v>N.D2.Z.14.13.1.</v>
          </cell>
          <cell r="Q47" t="str">
            <v>N.D2.Z.1M.13.1.</v>
          </cell>
          <cell r="R47" t="str">
            <v>N.D2.Z.15.13.1.</v>
          </cell>
          <cell r="S47" t="str">
            <v>N.D2.Z.2.13.1.</v>
          </cell>
          <cell r="T47" t="str">
            <v>N.D2.Z.21.13.1.</v>
          </cell>
          <cell r="U47" t="str">
            <v>N.D2.Z.211.13.1.</v>
          </cell>
          <cell r="V47" t="str">
            <v>N.D2.Z.2111.13.1.</v>
          </cell>
          <cell r="W47" t="str">
            <v>N.D2.Z.2112.13.1.</v>
          </cell>
          <cell r="X47" t="str">
            <v>N.D2.Z.212.13.1.</v>
          </cell>
          <cell r="Y47" t="str">
            <v>N.D2.Z.22.13.1.</v>
          </cell>
          <cell r="AA47" t="str">
            <v>N.D2.Z.0.13.2.</v>
          </cell>
          <cell r="AB47" t="str">
            <v>N.D2.Z.1.13.2.</v>
          </cell>
          <cell r="AC47" t="str">
            <v>N.D2.Z.1N.13.2.</v>
          </cell>
          <cell r="AD47" t="str">
            <v>N.D2.Z.11.13.2.</v>
          </cell>
          <cell r="AE47" t="str">
            <v>N.D2.Z.12.13.2.</v>
          </cell>
          <cell r="AF47" t="str">
            <v>N.D2.Z.13.13.2.</v>
          </cell>
          <cell r="AG47" t="str">
            <v>N.D2.Z.1311.13.2.</v>
          </cell>
          <cell r="AH47" t="str">
            <v>N.D2.Z.1312.13.2.</v>
          </cell>
          <cell r="AI47" t="str">
            <v>N.D2.Z.1313.13.2.</v>
          </cell>
          <cell r="AJ47" t="str">
            <v>N.D2.Z.1314.13.2.</v>
          </cell>
          <cell r="AK47" t="str">
            <v>N.D2.Z.14.13.2.</v>
          </cell>
          <cell r="AL47" t="str">
            <v>N.D2.Z.1M.13.2.</v>
          </cell>
          <cell r="AM47" t="str">
            <v>N.D2.Z.15.13.2.</v>
          </cell>
          <cell r="AN47" t="str">
            <v>N.D2.Z.2.13.2.</v>
          </cell>
          <cell r="AO47" t="str">
            <v>N.D2.Z.21.13.2.</v>
          </cell>
          <cell r="AP47" t="str">
            <v>N.D2.Z.211.13.2.</v>
          </cell>
          <cell r="AQ47" t="str">
            <v>N.D2.Z.2111.13.2.</v>
          </cell>
          <cell r="AR47" t="str">
            <v>N.D2.Z.2112.13.2.</v>
          </cell>
          <cell r="AS47" t="str">
            <v>N.D2.Z.212.13.2.</v>
          </cell>
          <cell r="AT47" t="str">
            <v>N.D2.Z.22.13.2.</v>
          </cell>
        </row>
        <row r="48">
          <cell r="F48" t="str">
            <v>N.D2.Z.0.212.1.</v>
          </cell>
          <cell r="G48" t="str">
            <v>N.D2.Z.1.212.1.</v>
          </cell>
          <cell r="H48" t="str">
            <v>N.D2.Z.1N.212.1.</v>
          </cell>
          <cell r="I48" t="str">
            <v>N.D2.Z.11.212.1.</v>
          </cell>
          <cell r="J48" t="str">
            <v>N.D2.Z.12.212.1.</v>
          </cell>
          <cell r="K48" t="str">
            <v>N.D2.Z.13.212.1.</v>
          </cell>
          <cell r="L48" t="str">
            <v>N.D2.Z.1311.212.1.</v>
          </cell>
          <cell r="M48" t="str">
            <v>N.D2.Z.1312.212.1.</v>
          </cell>
          <cell r="N48" t="str">
            <v>N.D2.Z.1313.212.1.</v>
          </cell>
          <cell r="O48" t="str">
            <v>N.D2.Z.1314.212.1.</v>
          </cell>
          <cell r="P48" t="str">
            <v>N.D2.Z.14.212.1.</v>
          </cell>
          <cell r="Q48" t="str">
            <v>N.D2.Z.1M.212.1.</v>
          </cell>
          <cell r="R48" t="str">
            <v>N.D2.Z.15.212.1.</v>
          </cell>
          <cell r="S48" t="str">
            <v>N.D2.Z.2.212.1.</v>
          </cell>
          <cell r="T48" t="str">
            <v>N.D2.Z.21.212.1.</v>
          </cell>
          <cell r="U48" t="str">
            <v>N.D2.Z.211.212.1.</v>
          </cell>
          <cell r="V48" t="str">
            <v>N.D2.Z.2111.212.1.</v>
          </cell>
          <cell r="W48" t="str">
            <v>N.D2.Z.2112.212.1.</v>
          </cell>
          <cell r="X48" t="str">
            <v>N.D2.Z.212.212.1.</v>
          </cell>
          <cell r="Y48" t="str">
            <v>N.D2.Z.22.212.1.</v>
          </cell>
          <cell r="AA48" t="str">
            <v>N.D2.Z.0.212.2.</v>
          </cell>
          <cell r="AB48" t="str">
            <v>N.D2.Z.1.212.2.</v>
          </cell>
          <cell r="AC48" t="str">
            <v>N.D2.Z.1N.212.2.</v>
          </cell>
          <cell r="AD48" t="str">
            <v>N.D2.Z.11.212.2.</v>
          </cell>
          <cell r="AE48" t="str">
            <v>N.D2.Z.12.212.2.</v>
          </cell>
          <cell r="AF48" t="str">
            <v>N.D2.Z.13.212.2.</v>
          </cell>
          <cell r="AG48" t="str">
            <v>N.D2.Z.1311.212.2.</v>
          </cell>
          <cell r="AH48" t="str">
            <v>N.D2.Z.1312.212.2.</v>
          </cell>
          <cell r="AI48" t="str">
            <v>N.D2.Z.1313.212.2.</v>
          </cell>
          <cell r="AJ48" t="str">
            <v>N.D2.Z.1314.212.2.</v>
          </cell>
          <cell r="AK48" t="str">
            <v>N.D2.Z.14.212.2.</v>
          </cell>
          <cell r="AL48" t="str">
            <v>N.D2.Z.1M.212.2.</v>
          </cell>
          <cell r="AM48" t="str">
            <v>N.D2.Z.15.212.2.</v>
          </cell>
          <cell r="AN48" t="str">
            <v>N.D2.Z.2.212.2.</v>
          </cell>
          <cell r="AO48" t="str">
            <v>N.D2.Z.21.212.2.</v>
          </cell>
          <cell r="AP48" t="str">
            <v>N.D2.Z.211.212.2.</v>
          </cell>
          <cell r="AQ48" t="str">
            <v>N.D2.Z.2111.212.2.</v>
          </cell>
          <cell r="AR48" t="str">
            <v>N.D2.Z.2112.212.2.</v>
          </cell>
          <cell r="AS48" t="str">
            <v>N.D2.Z.212.212.2.</v>
          </cell>
          <cell r="AT48" t="str">
            <v>N.D2.Z.22.212.2.</v>
          </cell>
        </row>
        <row r="49">
          <cell r="F49" t="str">
            <v>N.D3.Z.0.0.1.</v>
          </cell>
          <cell r="G49" t="str">
            <v>N.D3.Z.1.0.1.</v>
          </cell>
          <cell r="H49" t="str">
            <v>N.D3.Z.1N.0.1.</v>
          </cell>
          <cell r="I49" t="str">
            <v>N.D3.Z.11.0.1.</v>
          </cell>
          <cell r="J49" t="str">
            <v>N.D3.Z.12.0.1.</v>
          </cell>
          <cell r="K49" t="str">
            <v>N.D3.Z.13.0.1.</v>
          </cell>
          <cell r="L49" t="str">
            <v>N.D3.Z.1311.0.1.</v>
          </cell>
          <cell r="M49" t="str">
            <v>N.D3.Z.1312.0.1.</v>
          </cell>
          <cell r="N49" t="str">
            <v>N.D3.Z.1313.0.1.</v>
          </cell>
          <cell r="O49" t="str">
            <v>N.D3.Z.1314.0.1.</v>
          </cell>
          <cell r="P49" t="str">
            <v>N.D3.Z.14.0.1.</v>
          </cell>
          <cell r="Q49" t="str">
            <v>N.D3.Z.1M.0.1.</v>
          </cell>
          <cell r="R49" t="str">
            <v>N.D3.Z.15.0.1.</v>
          </cell>
          <cell r="S49" t="str">
            <v>N.D3.Z.2.0.1.</v>
          </cell>
          <cell r="T49" t="str">
            <v>N.D3.Z.21.0.1.</v>
          </cell>
          <cell r="U49" t="str">
            <v>N.D3.Z.211.0.1.</v>
          </cell>
          <cell r="V49" t="str">
            <v>N.D3.Z.2111.0.1.</v>
          </cell>
          <cell r="W49" t="str">
            <v>N.D3.Z.2112.0.1.</v>
          </cell>
          <cell r="X49" t="str">
            <v>N.D3.Z.212.0.1.</v>
          </cell>
          <cell r="Y49" t="str">
            <v>N.D3.Z.22.0.1.</v>
          </cell>
          <cell r="AA49" t="str">
            <v>N.D3.Z.0.0.2.</v>
          </cell>
          <cell r="AB49" t="str">
            <v>N.D3.Z.1.0.2.</v>
          </cell>
          <cell r="AC49" t="str">
            <v>N.D3.Z.1N.0.2.</v>
          </cell>
          <cell r="AD49" t="str">
            <v>N.D3.Z.11.0.2.</v>
          </cell>
          <cell r="AE49" t="str">
            <v>N.D3.Z.12.0.2.</v>
          </cell>
          <cell r="AF49" t="str">
            <v>N.D3.Z.13.0.2.</v>
          </cell>
          <cell r="AG49" t="str">
            <v>N.D3.Z.1311.0.2.</v>
          </cell>
          <cell r="AH49" t="str">
            <v>N.D3.Z.1312.0.2.</v>
          </cell>
          <cell r="AI49" t="str">
            <v>N.D3.Z.1313.0.2.</v>
          </cell>
          <cell r="AJ49" t="str">
            <v>N.D3.Z.1314.0.2.</v>
          </cell>
          <cell r="AK49" t="str">
            <v>N.D3.Z.14.0.2.</v>
          </cell>
          <cell r="AL49" t="str">
            <v>N.D3.Z.1M.0.2.</v>
          </cell>
          <cell r="AM49" t="str">
            <v>N.D3.Z.15.0.2.</v>
          </cell>
          <cell r="AN49" t="str">
            <v>N.D3.Z.2.0.2.</v>
          </cell>
          <cell r="AO49" t="str">
            <v>N.D3.Z.21.0.2.</v>
          </cell>
          <cell r="AP49" t="str">
            <v>N.D3.Z.211.0.2.</v>
          </cell>
          <cell r="AQ49" t="str">
            <v>N.D3.Z.2111.0.2.</v>
          </cell>
          <cell r="AR49" t="str">
            <v>N.D3.Z.2112.0.2.</v>
          </cell>
          <cell r="AS49" t="str">
            <v>N.D3.Z.212.0.2.</v>
          </cell>
          <cell r="AT49" t="str">
            <v>N.D3.Z.22.0.2.</v>
          </cell>
        </row>
        <row r="50">
          <cell r="F50" t="str">
            <v>N.D3.Z.0.13.1.</v>
          </cell>
          <cell r="G50" t="str">
            <v>N.D3.Z.1.13.1.</v>
          </cell>
          <cell r="H50" t="str">
            <v>N.D3.Z.1N.13.1.</v>
          </cell>
          <cell r="I50" t="str">
            <v>N.D3.Z.11.13.1.</v>
          </cell>
          <cell r="J50" t="str">
            <v>N.D3.Z.12.13.1.</v>
          </cell>
          <cell r="K50" t="str">
            <v>N.D3.Z.13.13.1.</v>
          </cell>
          <cell r="L50" t="str">
            <v>N.D3.Z.1311.13.1.</v>
          </cell>
          <cell r="M50" t="str">
            <v>N.D3.Z.1312.13.1.</v>
          </cell>
          <cell r="N50" t="str">
            <v>N.D3.Z.1313.13.1.</v>
          </cell>
          <cell r="O50" t="str">
            <v>N.D3.Z.1314.13.1.</v>
          </cell>
          <cell r="P50" t="str">
            <v>N.D3.Z.14.13.1.</v>
          </cell>
          <cell r="Q50" t="str">
            <v>N.D3.Z.1M.13.1.</v>
          </cell>
          <cell r="R50" t="str">
            <v>N.D3.Z.15.13.1.</v>
          </cell>
          <cell r="S50" t="str">
            <v>N.D3.Z.2.13.1.</v>
          </cell>
          <cell r="T50" t="str">
            <v>N.D3.Z.21.13.1.</v>
          </cell>
          <cell r="U50" t="str">
            <v>N.D3.Z.211.13.1.</v>
          </cell>
          <cell r="V50" t="str">
            <v>N.D3.Z.2111.13.1.</v>
          </cell>
          <cell r="W50" t="str">
            <v>N.D3.Z.2112.13.1.</v>
          </cell>
          <cell r="X50" t="str">
            <v>N.D3.Z.212.13.1.</v>
          </cell>
          <cell r="Y50" t="str">
            <v>N.D3.Z.22.13.1.</v>
          </cell>
          <cell r="AA50" t="str">
            <v>N.D3.Z.0.13.2.</v>
          </cell>
          <cell r="AB50" t="str">
            <v>N.D3.Z.1.13.2.</v>
          </cell>
          <cell r="AC50" t="str">
            <v>N.D3.Z.1N.13.2.</v>
          </cell>
          <cell r="AD50" t="str">
            <v>N.D3.Z.11.13.2.</v>
          </cell>
          <cell r="AE50" t="str">
            <v>N.D3.Z.12.13.2.</v>
          </cell>
          <cell r="AF50" t="str">
            <v>N.D3.Z.13.13.2.</v>
          </cell>
          <cell r="AG50" t="str">
            <v>N.D3.Z.1311.13.2.</v>
          </cell>
          <cell r="AH50" t="str">
            <v>N.D3.Z.1312.13.2.</v>
          </cell>
          <cell r="AI50" t="str">
            <v>N.D3.Z.1313.13.2.</v>
          </cell>
          <cell r="AJ50" t="str">
            <v>N.D3.Z.1314.13.2.</v>
          </cell>
          <cell r="AK50" t="str">
            <v>N.D3.Z.14.13.2.</v>
          </cell>
          <cell r="AL50" t="str">
            <v>N.D3.Z.1M.13.2.</v>
          </cell>
          <cell r="AM50" t="str">
            <v>N.D3.Z.15.13.2.</v>
          </cell>
          <cell r="AN50" t="str">
            <v>N.D3.Z.2.13.2.</v>
          </cell>
          <cell r="AO50" t="str">
            <v>N.D3.Z.21.13.2.</v>
          </cell>
          <cell r="AP50" t="str">
            <v>N.D3.Z.211.13.2.</v>
          </cell>
          <cell r="AQ50" t="str">
            <v>N.D3.Z.2111.13.2.</v>
          </cell>
          <cell r="AR50" t="str">
            <v>N.D3.Z.2112.13.2.</v>
          </cell>
          <cell r="AS50" t="str">
            <v>N.D3.Z.212.13.2.</v>
          </cell>
          <cell r="AT50" t="str">
            <v>N.D3.Z.22.13.2.</v>
          </cell>
        </row>
        <row r="51">
          <cell r="F51" t="str">
            <v>N.D3.Z.0.212.1.</v>
          </cell>
          <cell r="G51" t="str">
            <v>N.D3.Z.1.212.1.</v>
          </cell>
          <cell r="H51" t="str">
            <v>N.D3.Z.1N.212.1.</v>
          </cell>
          <cell r="I51" t="str">
            <v>N.D3.Z.11.212.1.</v>
          </cell>
          <cell r="J51" t="str">
            <v>N.D3.Z.12.212.1.</v>
          </cell>
          <cell r="K51" t="str">
            <v>N.D3.Z.13.212.1.</v>
          </cell>
          <cell r="L51" t="str">
            <v>N.D3.Z.1311.212.1.</v>
          </cell>
          <cell r="M51" t="str">
            <v>N.D3.Z.1312.212.1.</v>
          </cell>
          <cell r="N51" t="str">
            <v>N.D3.Z.1313.212.1.</v>
          </cell>
          <cell r="O51" t="str">
            <v>N.D3.Z.1314.212.1.</v>
          </cell>
          <cell r="P51" t="str">
            <v>N.D3.Z.14.212.1.</v>
          </cell>
          <cell r="Q51" t="str">
            <v>N.D3.Z.1M.212.1.</v>
          </cell>
          <cell r="R51" t="str">
            <v>N.D3.Z.15.212.1.</v>
          </cell>
          <cell r="S51" t="str">
            <v>N.D3.Z.2.212.1.</v>
          </cell>
          <cell r="T51" t="str">
            <v>N.D3.Z.21.212.1.</v>
          </cell>
          <cell r="U51" t="str">
            <v>N.D3.Z.211.212.1.</v>
          </cell>
          <cell r="V51" t="str">
            <v>N.D3.Z.2111.212.1.</v>
          </cell>
          <cell r="W51" t="str">
            <v>N.D3.Z.2112.212.1.</v>
          </cell>
          <cell r="X51" t="str">
            <v>N.D3.Z.212.212.1.</v>
          </cell>
          <cell r="Y51" t="str">
            <v>N.D3.Z.22.212.1.</v>
          </cell>
          <cell r="AA51" t="str">
            <v>N.D3.Z.0.212.2.</v>
          </cell>
          <cell r="AB51" t="str">
            <v>N.D3.Z.1.212.2.</v>
          </cell>
          <cell r="AC51" t="str">
            <v>N.D3.Z.1N.212.2.</v>
          </cell>
          <cell r="AD51" t="str">
            <v>N.D3.Z.11.212.2.</v>
          </cell>
          <cell r="AE51" t="str">
            <v>N.D3.Z.12.212.2.</v>
          </cell>
          <cell r="AF51" t="str">
            <v>N.D3.Z.13.212.2.</v>
          </cell>
          <cell r="AG51" t="str">
            <v>N.D3.Z.1311.212.2.</v>
          </cell>
          <cell r="AH51" t="str">
            <v>N.D3.Z.1312.212.2.</v>
          </cell>
          <cell r="AI51" t="str">
            <v>N.D3.Z.1313.212.2.</v>
          </cell>
          <cell r="AJ51" t="str">
            <v>N.D3.Z.1314.212.2.</v>
          </cell>
          <cell r="AK51" t="str">
            <v>N.D3.Z.14.212.2.</v>
          </cell>
          <cell r="AL51" t="str">
            <v>N.D3.Z.1M.212.2.</v>
          </cell>
          <cell r="AM51" t="str">
            <v>N.D3.Z.15.212.2.</v>
          </cell>
          <cell r="AN51" t="str">
            <v>N.D3.Z.2.212.2.</v>
          </cell>
          <cell r="AO51" t="str">
            <v>N.D3.Z.21.212.2.</v>
          </cell>
          <cell r="AP51" t="str">
            <v>N.D3.Z.211.212.2.</v>
          </cell>
          <cell r="AQ51" t="str">
            <v>N.D3.Z.2111.212.2.</v>
          </cell>
          <cell r="AR51" t="str">
            <v>N.D3.Z.2112.212.2.</v>
          </cell>
          <cell r="AS51" t="str">
            <v>N.D3.Z.212.212.2.</v>
          </cell>
          <cell r="AT51" t="str">
            <v>N.D3.Z.22.212.2.</v>
          </cell>
        </row>
        <row r="52">
          <cell r="F52" t="str">
            <v>N.D4.Z.0.0.1.</v>
          </cell>
          <cell r="G52" t="str">
            <v>N.D4.Z.1.0.1.</v>
          </cell>
          <cell r="H52" t="str">
            <v>N.D4.Z.1N.0.1.</v>
          </cell>
          <cell r="I52" t="str">
            <v>N.D4.Z.11.0.1.</v>
          </cell>
          <cell r="J52" t="str">
            <v>N.D4.Z.12.0.1.</v>
          </cell>
          <cell r="K52" t="str">
            <v>N.D4.Z.13.0.1.</v>
          </cell>
          <cell r="L52" t="str">
            <v>N.D4.Z.1311.0.1.</v>
          </cell>
          <cell r="M52" t="str">
            <v>N.D4.Z.1312.0.1.</v>
          </cell>
          <cell r="N52" t="str">
            <v>N.D4.Z.1313.0.1.</v>
          </cell>
          <cell r="O52" t="str">
            <v>N.D4.Z.1314.0.1.</v>
          </cell>
          <cell r="P52" t="str">
            <v>N.D4.Z.14.0.1.</v>
          </cell>
          <cell r="Q52" t="str">
            <v>N.D4.Z.1M.0.1.</v>
          </cell>
          <cell r="R52" t="str">
            <v>N.D4.Z.15.0.1.</v>
          </cell>
          <cell r="S52" t="str">
            <v>N.D4.Z.2.0.1.</v>
          </cell>
          <cell r="T52" t="str">
            <v>N.D4.Z.21.0.1.</v>
          </cell>
          <cell r="U52" t="str">
            <v>N.D4.Z.211.0.1.</v>
          </cell>
          <cell r="V52" t="str">
            <v>N.D4.Z.2111.0.1.</v>
          </cell>
          <cell r="W52" t="str">
            <v>N.D4.Z.2112.0.1.</v>
          </cell>
          <cell r="X52" t="str">
            <v>N.D4.Z.212.0.1.</v>
          </cell>
          <cell r="Y52" t="str">
            <v>N.D4.Z.22.0.1.</v>
          </cell>
          <cell r="AA52" t="str">
            <v>N.D4.Z.0.0.2.</v>
          </cell>
          <cell r="AB52" t="str">
            <v>N.D4.Z.1.0.2.</v>
          </cell>
          <cell r="AC52" t="str">
            <v>N.D4.Z.1N.0.2.</v>
          </cell>
          <cell r="AD52" t="str">
            <v>N.D4.Z.11.0.2.</v>
          </cell>
          <cell r="AE52" t="str">
            <v>N.D4.Z.12.0.2.</v>
          </cell>
          <cell r="AF52" t="str">
            <v>N.D4.Z.13.0.2.</v>
          </cell>
          <cell r="AG52" t="str">
            <v>N.D4.Z.1311.0.2.</v>
          </cell>
          <cell r="AH52" t="str">
            <v>N.D4.Z.1312.0.2.</v>
          </cell>
          <cell r="AI52" t="str">
            <v>N.D4.Z.1313.0.2.</v>
          </cell>
          <cell r="AJ52" t="str">
            <v>N.D4.Z.1314.0.2.</v>
          </cell>
          <cell r="AK52" t="str">
            <v>N.D4.Z.14.0.2.</v>
          </cell>
          <cell r="AL52" t="str">
            <v>N.D4.Z.1M.0.2.</v>
          </cell>
          <cell r="AM52" t="str">
            <v>N.D4.Z.15.0.2.</v>
          </cell>
          <cell r="AN52" t="str">
            <v>N.D4.Z.2.0.2.</v>
          </cell>
          <cell r="AO52" t="str">
            <v>N.D4.Z.21.0.2.</v>
          </cell>
          <cell r="AP52" t="str">
            <v>N.D4.Z.211.0.2.</v>
          </cell>
          <cell r="AQ52" t="str">
            <v>N.D4.Z.2111.0.2.</v>
          </cell>
          <cell r="AR52" t="str">
            <v>N.D4.Z.2112.0.2.</v>
          </cell>
          <cell r="AS52" t="str">
            <v>N.D4.Z.212.0.2.</v>
          </cell>
          <cell r="AT52" t="str">
            <v>N.D4.Z.22.0.2.</v>
          </cell>
        </row>
        <row r="53">
          <cell r="F53" t="str">
            <v>N.D4.Z.0.13.1.</v>
          </cell>
          <cell r="G53" t="str">
            <v>N.D4.Z.1.13.1.</v>
          </cell>
          <cell r="I53" t="str">
            <v>N.D4.Z.11.13.1.</v>
          </cell>
          <cell r="J53" t="str">
            <v>N.D4.Z.12.13.1.</v>
          </cell>
          <cell r="K53" t="str">
            <v>N.D4.Z.13.13.1.</v>
          </cell>
          <cell r="L53" t="str">
            <v>N.D4.Z.1311.13.1.</v>
          </cell>
          <cell r="M53" t="str">
            <v>N.D4.Z.1312.13.1.</v>
          </cell>
          <cell r="N53" t="str">
            <v>N.D4.Z.1313.13.1.</v>
          </cell>
          <cell r="O53" t="str">
            <v>N.D4.Z.1314.13.1.</v>
          </cell>
          <cell r="P53" t="str">
            <v>N.D4.Z.14.13.1.</v>
          </cell>
          <cell r="Q53" t="str">
            <v>N.D4.Z.1M.13.1.</v>
          </cell>
          <cell r="R53" t="str">
            <v>N.D4.Z.15.13.1.</v>
          </cell>
          <cell r="S53" t="str">
            <v>N.D4.Z.2.13.1.</v>
          </cell>
          <cell r="T53" t="str">
            <v>N.D4.Z.21.13.1.</v>
          </cell>
          <cell r="U53" t="str">
            <v>N.D4.Z.211.13.1.</v>
          </cell>
          <cell r="V53" t="str">
            <v>N.D4.Z.2111.13.1.</v>
          </cell>
          <cell r="W53" t="str">
            <v>N.D4.Z.2112.13.1.</v>
          </cell>
          <cell r="X53" t="str">
            <v>N.D4.Z.212.13.1.</v>
          </cell>
          <cell r="Y53" t="str">
            <v>N.D4.Z.22.13.1.</v>
          </cell>
          <cell r="AA53" t="str">
            <v>N.D4.Z.0.13.2.</v>
          </cell>
          <cell r="AB53" t="str">
            <v>N.D4.Z.1.13.2.</v>
          </cell>
          <cell r="AC53" t="str">
            <v>N.D4.Z.1N.13.2.</v>
          </cell>
          <cell r="AD53" t="str">
            <v>N.D4.Z.11.13.2.</v>
          </cell>
          <cell r="AE53" t="str">
            <v>N.D4.Z.12.13.2.</v>
          </cell>
          <cell r="AF53" t="str">
            <v>N.D4.Z.13.13.2.</v>
          </cell>
          <cell r="AG53" t="str">
            <v>N.D4.Z.1311.13.2.</v>
          </cell>
          <cell r="AH53" t="str">
            <v>N.D4.Z.1312.13.2.</v>
          </cell>
          <cell r="AI53" t="str">
            <v>N.D4.Z.1313.13.2.</v>
          </cell>
          <cell r="AJ53" t="str">
            <v>N.D4.Z.1314.13.2.</v>
          </cell>
          <cell r="AK53" t="str">
            <v>N.D4.Z.14.13.2.</v>
          </cell>
          <cell r="AL53" t="str">
            <v>N.D4.Z.1M.13.2.</v>
          </cell>
          <cell r="AM53" t="str">
            <v>N.D4.Z.15.13.2.</v>
          </cell>
          <cell r="AN53" t="str">
            <v>N.D4.Z.2.13.2.</v>
          </cell>
          <cell r="AO53" t="str">
            <v>N.D4.Z.21.13.2.</v>
          </cell>
          <cell r="AP53" t="str">
            <v>N.D4.Z.211.13.2.</v>
          </cell>
          <cell r="AQ53" t="str">
            <v>N.D4.Z.2111.13.2.</v>
          </cell>
          <cell r="AR53" t="str">
            <v>N.D4.Z.2112.13.2.</v>
          </cell>
          <cell r="AS53" t="str">
            <v>N.D4.Z.212.13.2.</v>
          </cell>
          <cell r="AT53" t="str">
            <v>N.D4.Z.22.13.2.</v>
          </cell>
        </row>
        <row r="54">
          <cell r="F54" t="str">
            <v>N.D4.Z.0.U.1.</v>
          </cell>
          <cell r="G54" t="str">
            <v>N.D4.Z.1.U.1.</v>
          </cell>
          <cell r="I54" t="str">
            <v>N.D4.Z.11.U.1.</v>
          </cell>
          <cell r="J54" t="str">
            <v>N.D4.Z.12.U.1.</v>
          </cell>
          <cell r="K54" t="str">
            <v>N.D4.Z.13.U.1.</v>
          </cell>
          <cell r="L54" t="str">
            <v>N.D4.Z.1311.U.1.</v>
          </cell>
          <cell r="M54" t="str">
            <v>N.D4.Z.1312.U.1.</v>
          </cell>
          <cell r="N54" t="str">
            <v>N.D4.Z.1313.U.1.</v>
          </cell>
          <cell r="O54" t="str">
            <v>N.D4.Z.1314.U.1.</v>
          </cell>
          <cell r="P54" t="str">
            <v>N.D4.Z.14.U.1.</v>
          </cell>
          <cell r="Q54" t="str">
            <v>N.D4.Z.1M.U.1.</v>
          </cell>
          <cell r="R54" t="str">
            <v>N.D4.Z.15.U.1.</v>
          </cell>
          <cell r="S54" t="str">
            <v>N.D4.Z.2.U.1.</v>
          </cell>
          <cell r="T54" t="str">
            <v>N.D4.Z.21.U.1.</v>
          </cell>
          <cell r="U54" t="str">
            <v>N.D4.Z.211.U.1.</v>
          </cell>
          <cell r="V54" t="str">
            <v>N.D4.Z.2111.U.1.</v>
          </cell>
          <cell r="W54" t="str">
            <v>N.D4.Z.2112.U.1.</v>
          </cell>
          <cell r="X54" t="str">
            <v>N.D4.Z.212.U.1.</v>
          </cell>
          <cell r="Y54" t="str">
            <v>N.D4.Z.22.U.1.</v>
          </cell>
          <cell r="AA54" t="str">
            <v>N.D4.Z.0.U.2.</v>
          </cell>
          <cell r="AB54" t="str">
            <v>N.D4.Z.1.U.2.</v>
          </cell>
          <cell r="AC54" t="str">
            <v>N.D4.Z.1N.U.2.</v>
          </cell>
          <cell r="AD54" t="str">
            <v>N.D4.Z.11.U.2.</v>
          </cell>
          <cell r="AE54" t="str">
            <v>N.D4.Z.12.U.2.</v>
          </cell>
          <cell r="AF54" t="str">
            <v>N.D4.Z.13.U.2.</v>
          </cell>
          <cell r="AG54" t="str">
            <v>N.D4.Z.1311.U.2.</v>
          </cell>
          <cell r="AH54" t="str">
            <v>N.D4.Z.1312.U.2.</v>
          </cell>
          <cell r="AI54" t="str">
            <v>N.D4.Z.1313.U.2.</v>
          </cell>
          <cell r="AJ54" t="str">
            <v>N.D4.Z.1314.U.2.</v>
          </cell>
          <cell r="AK54" t="str">
            <v>N.D4.Z.14.U.2.</v>
          </cell>
          <cell r="AL54" t="str">
            <v>N.D4.Z.1M.U.2.</v>
          </cell>
          <cell r="AM54" t="str">
            <v>N.D4.Z.15.U.2.</v>
          </cell>
          <cell r="AN54" t="str">
            <v>N.D4.Z.2.U.2.</v>
          </cell>
          <cell r="AO54" t="str">
            <v>N.D4.Z.21.U.2.</v>
          </cell>
          <cell r="AP54" t="str">
            <v>N.D4.Z.211.U.2.</v>
          </cell>
          <cell r="AQ54" t="str">
            <v>N.D4.Z.2111.U.2.</v>
          </cell>
          <cell r="AR54" t="str">
            <v>N.D4.Z.2112.U.2.</v>
          </cell>
          <cell r="AS54" t="str">
            <v>N.D4.Z.212.U.2.</v>
          </cell>
          <cell r="AT54" t="str">
            <v>N.D4.Z.22.U.2.</v>
          </cell>
        </row>
        <row r="55">
          <cell r="F55" t="str">
            <v>N.D7.Z.0.0.1.</v>
          </cell>
          <cell r="G55" t="str">
            <v>N.D7.Z.1.0.1.</v>
          </cell>
          <cell r="I55" t="str">
            <v>N.D7.Z.11.0.1.</v>
          </cell>
          <cell r="J55" t="str">
            <v>N.D7.Z.12.0.1.</v>
          </cell>
          <cell r="K55" t="str">
            <v>N.D7.Z.13.0.1.</v>
          </cell>
          <cell r="L55" t="str">
            <v>N.D7.Z.1311.0.1.</v>
          </cell>
          <cell r="M55" t="str">
            <v>N.D7.Z.1312.0.1.</v>
          </cell>
          <cell r="N55" t="str">
            <v>N.D7.Z.1313.0.1.</v>
          </cell>
          <cell r="O55" t="str">
            <v>N.D7.Z.1314.0.1.</v>
          </cell>
          <cell r="P55" t="str">
            <v>N.D7.Z.14.0.1.</v>
          </cell>
          <cell r="Q55" t="str">
            <v>N.D7.Z.1M.0.1.</v>
          </cell>
          <cell r="R55" t="str">
            <v>N.D7.Z.15.0.1.</v>
          </cell>
          <cell r="S55" t="str">
            <v>N.D7.Z.2.0.1.</v>
          </cell>
          <cell r="T55" t="str">
            <v>N.D7.Z.21.0.1.</v>
          </cell>
          <cell r="U55" t="str">
            <v>N.D7.Z.211.0.1.</v>
          </cell>
          <cell r="V55" t="str">
            <v>N.D7.Z.2111.0.1.</v>
          </cell>
          <cell r="W55" t="str">
            <v>N.D7.Z.2112.0.1.</v>
          </cell>
          <cell r="X55" t="str">
            <v>N.D7.Z.212.0.1.</v>
          </cell>
          <cell r="Y55" t="str">
            <v>N.D7.Z.22.0.1.</v>
          </cell>
          <cell r="AA55" t="str">
            <v>N.D7.Z.0.0.2.</v>
          </cell>
          <cell r="AB55" t="str">
            <v>N.D7.Z.1.0.2.</v>
          </cell>
          <cell r="AC55" t="str">
            <v>N.D7.Z.1N.0.2.</v>
          </cell>
          <cell r="AD55" t="str">
            <v>N.D7.Z.11.0.2.</v>
          </cell>
          <cell r="AE55" t="str">
            <v>N.D7.Z.12.0.2.</v>
          </cell>
          <cell r="AF55" t="str">
            <v>N.D7.Z.13.0.2.</v>
          </cell>
          <cell r="AG55" t="str">
            <v>N.D7.Z.1311.0.2.</v>
          </cell>
          <cell r="AH55" t="str">
            <v>N.D7.Z.1312.0.2.</v>
          </cell>
          <cell r="AI55" t="str">
            <v>N.D7.Z.1313.0.2.</v>
          </cell>
          <cell r="AJ55" t="str">
            <v>N.D7.Z.1314.0.2.</v>
          </cell>
          <cell r="AK55" t="str">
            <v>N.D7.Z.14.0.2.</v>
          </cell>
          <cell r="AL55" t="str">
            <v>N.D7.Z.1M.0.2.</v>
          </cell>
          <cell r="AM55" t="str">
            <v>N.D7.Z.15.0.2.</v>
          </cell>
          <cell r="AN55" t="str">
            <v>N.D7.Z.2.0.2.</v>
          </cell>
          <cell r="AO55" t="str">
            <v>N.D7.Z.21.0.2.</v>
          </cell>
          <cell r="AP55" t="str">
            <v>N.D7.Z.211.0.2.</v>
          </cell>
          <cell r="AQ55" t="str">
            <v>N.D7.Z.2111.0.2.</v>
          </cell>
          <cell r="AR55" t="str">
            <v>N.D7.Z.2112.0.2.</v>
          </cell>
          <cell r="AS55" t="str">
            <v>N.D7.Z.212.0.2.</v>
          </cell>
          <cell r="AT55" t="str">
            <v>N.D7.Z.22.0.2.</v>
          </cell>
        </row>
        <row r="56">
          <cell r="F56" t="str">
            <v>N.D7.Z.0.13.1.</v>
          </cell>
          <cell r="G56" t="str">
            <v>N.D7.Z.1.13.1.</v>
          </cell>
          <cell r="I56" t="str">
            <v>N.D7.Z.11.13.1.</v>
          </cell>
          <cell r="J56" t="str">
            <v>N.D7.Z.12.13.1.</v>
          </cell>
          <cell r="K56" t="str">
            <v>N.D7.Z.13.13.1.</v>
          </cell>
          <cell r="L56" t="str">
            <v>N.D7.Z.1311.13.1.</v>
          </cell>
          <cell r="M56" t="str">
            <v>N.D7.Z.1312.13.1.</v>
          </cell>
          <cell r="N56" t="str">
            <v>N.D7.Z.1313.13.1.</v>
          </cell>
          <cell r="O56" t="str">
            <v>N.D7.Z.1314.13.1.</v>
          </cell>
          <cell r="P56" t="str">
            <v>N.D7.Z.14.13.1.</v>
          </cell>
          <cell r="Q56" t="str">
            <v>N.D7.Z.1M.13.1.</v>
          </cell>
          <cell r="R56" t="str">
            <v>N.D7.Z.15.13.1.</v>
          </cell>
          <cell r="S56" t="str">
            <v>N.D7.Z.2.13.1.</v>
          </cell>
          <cell r="T56" t="str">
            <v>N.D7.Z.21.13.1.</v>
          </cell>
          <cell r="U56" t="str">
            <v>N.D7.Z.211.13.1.</v>
          </cell>
          <cell r="V56" t="str">
            <v>N.D7.Z.2111.13.1.</v>
          </cell>
          <cell r="W56" t="str">
            <v>N.D7.Z.2112.13.1.</v>
          </cell>
          <cell r="X56" t="str">
            <v>N.D7.Z.212.13.1.</v>
          </cell>
          <cell r="Y56" t="str">
            <v>N.D7.Z.22.13.1.</v>
          </cell>
          <cell r="AA56" t="str">
            <v>N.D7.Z.0.13.2.</v>
          </cell>
          <cell r="AB56" t="str">
            <v>N.D7.Z.1.13.2.</v>
          </cell>
          <cell r="AC56" t="str">
            <v>N.D7.Z.1N.13.2.</v>
          </cell>
          <cell r="AD56" t="str">
            <v>N.D7.Z.11.13.2.</v>
          </cell>
          <cell r="AE56" t="str">
            <v>N.D7.Z.12.13.2.</v>
          </cell>
          <cell r="AF56" t="str">
            <v>N.D7.Z.13.13.2.</v>
          </cell>
          <cell r="AG56" t="str">
            <v>N.D7.Z.1311.13.2.</v>
          </cell>
          <cell r="AH56" t="str">
            <v>N.D7.Z.1312.13.2.</v>
          </cell>
          <cell r="AI56" t="str">
            <v>N.D7.Z.1313.13.2.</v>
          </cell>
          <cell r="AJ56" t="str">
            <v>N.D7.Z.1314.13.2.</v>
          </cell>
          <cell r="AK56" t="str">
            <v>N.D7.Z.14.13.2.</v>
          </cell>
          <cell r="AL56" t="str">
            <v>N.D7.Z.1M.13.2.</v>
          </cell>
          <cell r="AM56" t="str">
            <v>N.D7.Z.15.13.2.</v>
          </cell>
          <cell r="AN56" t="str">
            <v>N.D7.Z.2.13.2.</v>
          </cell>
          <cell r="AO56" t="str">
            <v>N.D7.Z.21.13.2.</v>
          </cell>
          <cell r="AP56" t="str">
            <v>N.D7.Z.211.13.2.</v>
          </cell>
          <cell r="AQ56" t="str">
            <v>N.D7.Z.2111.13.2.</v>
          </cell>
          <cell r="AR56" t="str">
            <v>N.D7.Z.2112.13.2.</v>
          </cell>
          <cell r="AS56" t="str">
            <v>N.D7.Z.212.13.2.</v>
          </cell>
          <cell r="AT56" t="str">
            <v>N.D7.Z.22.13.2.</v>
          </cell>
        </row>
        <row r="57">
          <cell r="F57" t="str">
            <v>N.D7.Z.0.U.1.</v>
          </cell>
          <cell r="G57" t="str">
            <v>N.D7.Z.1.U.1.</v>
          </cell>
          <cell r="I57" t="str">
            <v>N.D7.Z.11.U.1.</v>
          </cell>
          <cell r="J57" t="str">
            <v>N.D7.Z.12.U.1.</v>
          </cell>
          <cell r="K57" t="str">
            <v>N.D7.Z.13.U.1.</v>
          </cell>
          <cell r="L57" t="str">
            <v>N.D7.Z.1311.U.1.</v>
          </cell>
          <cell r="M57" t="str">
            <v>N.D7.Z.1312.U.1.</v>
          </cell>
          <cell r="N57" t="str">
            <v>N.D7.Z.1313.U.1.</v>
          </cell>
          <cell r="O57" t="str">
            <v>N.D7.Z.1314.U.1.</v>
          </cell>
          <cell r="P57" t="str">
            <v>N.D7.Z.14.U.1.</v>
          </cell>
          <cell r="Q57" t="str">
            <v>N.D7.Z.1M.U.1.</v>
          </cell>
          <cell r="R57" t="str">
            <v>N.D7.Z.15.U.1.</v>
          </cell>
          <cell r="S57" t="str">
            <v>N.D7.Z.2.U.1.</v>
          </cell>
          <cell r="T57" t="str">
            <v>N.D7.Z.21.U.1.</v>
          </cell>
          <cell r="U57" t="str">
            <v>N.D7.Z.211.U.1.</v>
          </cell>
          <cell r="V57" t="str">
            <v>N.D7.Z.2111.U.1.</v>
          </cell>
          <cell r="W57" t="str">
            <v>N.D7.Z.2112.U.1.</v>
          </cell>
          <cell r="X57" t="str">
            <v>N.D7.Z.212.U.1.</v>
          </cell>
          <cell r="Y57" t="str">
            <v>N.D7.Z.22.U.1.</v>
          </cell>
          <cell r="AA57" t="str">
            <v>N.D7.Z.0.U.2.</v>
          </cell>
          <cell r="AB57" t="str">
            <v>N.D7.Z.1.U.2.</v>
          </cell>
          <cell r="AC57" t="str">
            <v>N.D7.Z.1N.U.2.</v>
          </cell>
          <cell r="AD57" t="str">
            <v>N.D7.Z.11.U.2.</v>
          </cell>
          <cell r="AE57" t="str">
            <v>N.D7.Z.12.U.2.</v>
          </cell>
          <cell r="AF57" t="str">
            <v>N.D7.Z.13.U.2.</v>
          </cell>
          <cell r="AG57" t="str">
            <v>N.D7.Z.1311.U.2.</v>
          </cell>
          <cell r="AH57" t="str">
            <v>N.D7.Z.1312.U.2.</v>
          </cell>
          <cell r="AI57" t="str">
            <v>N.D7.Z.1313.U.2.</v>
          </cell>
          <cell r="AJ57" t="str">
            <v>N.D7.Z.1314.U.2.</v>
          </cell>
          <cell r="AK57" t="str">
            <v>N.D7.Z.14.U.2.</v>
          </cell>
          <cell r="AL57" t="str">
            <v>N.D7.Z.1M.U.2.</v>
          </cell>
          <cell r="AM57" t="str">
            <v>N.D7.Z.15.U.2.</v>
          </cell>
          <cell r="AN57" t="str">
            <v>N.D7.Z.2.U.2.</v>
          </cell>
          <cell r="AO57" t="str">
            <v>N.D7.Z.21.U.2.</v>
          </cell>
          <cell r="AP57" t="str">
            <v>N.D7.Z.211.U.2.</v>
          </cell>
          <cell r="AQ57" t="str">
            <v>N.D7.Z.2111.U.2.</v>
          </cell>
          <cell r="AR57" t="str">
            <v>N.D7.Z.2112.U.2.</v>
          </cell>
          <cell r="AS57" t="str">
            <v>N.D7.Z.212.U.2.</v>
          </cell>
          <cell r="AT57" t="str">
            <v>N.D7.Z.22.U.2.</v>
          </cell>
        </row>
        <row r="58">
          <cell r="F58" t="str">
            <v>N.D9.Z.0.0.1.</v>
          </cell>
          <cell r="G58" t="str">
            <v>N.D9.Z.1.0.1.</v>
          </cell>
          <cell r="I58" t="str">
            <v>N.D9.Z.11.0.1.</v>
          </cell>
          <cell r="J58" t="str">
            <v>N.D9.Z.12.0.1.</v>
          </cell>
          <cell r="K58" t="str">
            <v>N.D9.Z.13.0.1.</v>
          </cell>
          <cell r="L58" t="str">
            <v>N.D9.Z.1311.0.1.</v>
          </cell>
          <cell r="M58" t="str">
            <v>N.D9.Z.1312.0.1.</v>
          </cell>
          <cell r="N58" t="str">
            <v>N.D9.Z.1313.0.1.</v>
          </cell>
          <cell r="O58" t="str">
            <v>N.D9.Z.1314.0.1.</v>
          </cell>
          <cell r="P58" t="str">
            <v>N.D9.Z.14.0.1.</v>
          </cell>
          <cell r="Q58" t="str">
            <v>N.D9.Z.1M.0.1.</v>
          </cell>
          <cell r="R58" t="str">
            <v>N.D9.Z.15.0.1.</v>
          </cell>
          <cell r="S58" t="str">
            <v>N.D9.Z.2.0.1.</v>
          </cell>
          <cell r="T58" t="str">
            <v>N.D9.Z.21.0.1.</v>
          </cell>
          <cell r="U58" t="str">
            <v>N.D9.Z.211.0.1.</v>
          </cell>
          <cell r="V58" t="str">
            <v>N.D9.Z.2111.0.1.</v>
          </cell>
          <cell r="W58" t="str">
            <v>N.D9.Z.2112.0.1.</v>
          </cell>
          <cell r="X58" t="str">
            <v>N.D9.Z.212.0.1.</v>
          </cell>
          <cell r="Y58" t="str">
            <v>N.D9.Z.22.0.1.</v>
          </cell>
          <cell r="AA58" t="str">
            <v>N.D9.Z.0.0.2.</v>
          </cell>
          <cell r="AB58" t="str">
            <v>N.D9.Z.1.0.2.</v>
          </cell>
          <cell r="AC58" t="str">
            <v>N.D9.Z.1N.0.2.</v>
          </cell>
          <cell r="AD58" t="str">
            <v>N.D9.Z.11.0.2.</v>
          </cell>
          <cell r="AE58" t="str">
            <v>N.D9.Z.12.0.2.</v>
          </cell>
          <cell r="AF58" t="str">
            <v>N.D9.Z.13.0.2.</v>
          </cell>
          <cell r="AG58" t="str">
            <v>N.D9.Z.1311.0.2.</v>
          </cell>
          <cell r="AH58" t="str">
            <v>N.D9.Z.1312.0.2.</v>
          </cell>
          <cell r="AI58" t="str">
            <v>N.D9.Z.1313.0.2.</v>
          </cell>
          <cell r="AJ58" t="str">
            <v>N.D9.Z.1314.0.2.</v>
          </cell>
          <cell r="AK58" t="str">
            <v>N.D9.Z.14.0.2.</v>
          </cell>
          <cell r="AL58" t="str">
            <v>N.D9.Z.1M.0.2.</v>
          </cell>
          <cell r="AM58" t="str">
            <v>N.D9.Z.15.0.2.</v>
          </cell>
          <cell r="AN58" t="str">
            <v>N.D9.Z.2.0.2.</v>
          </cell>
          <cell r="AO58" t="str">
            <v>N.D9.Z.21.0.2.</v>
          </cell>
          <cell r="AP58" t="str">
            <v>N.D9.Z.211.0.2.</v>
          </cell>
          <cell r="AQ58" t="str">
            <v>N.D9.Z.2111.0.2.</v>
          </cell>
          <cell r="AR58" t="str">
            <v>N.D9.Z.2112.0.2.</v>
          </cell>
          <cell r="AS58" t="str">
            <v>N.D9.Z.212.0.2.</v>
          </cell>
          <cell r="AT58" t="str">
            <v>N.D9.Z.22.0.2.</v>
          </cell>
        </row>
        <row r="59">
          <cell r="F59" t="str">
            <v>N.D9.Z.0.13.1.</v>
          </cell>
          <cell r="G59" t="str">
            <v>N.D9.Z.1.13.1.</v>
          </cell>
          <cell r="I59" t="str">
            <v>N.D9.Z.11.13.1.</v>
          </cell>
          <cell r="J59" t="str">
            <v>N.D9.Z.12.13.1.</v>
          </cell>
          <cell r="K59" t="str">
            <v>N.D9.Z.13.13.1.</v>
          </cell>
          <cell r="L59" t="str">
            <v>N.D9.Z.1311.13.1.</v>
          </cell>
          <cell r="M59" t="str">
            <v>N.D9.Z.1312.13.1.</v>
          </cell>
          <cell r="N59" t="str">
            <v>N.D9.Z.1313.13.1.</v>
          </cell>
          <cell r="O59" t="str">
            <v>N.D9.Z.1314.13.1.</v>
          </cell>
          <cell r="P59" t="str">
            <v>N.D9.Z.14.13.1.</v>
          </cell>
          <cell r="Q59" t="str">
            <v>N.D9.Z.1M.13.1.</v>
          </cell>
          <cell r="R59" t="str">
            <v>N.D9.Z.15.13.1.</v>
          </cell>
          <cell r="S59" t="str">
            <v>N.D9.Z.2.13.1.</v>
          </cell>
          <cell r="T59" t="str">
            <v>N.D9.Z.21.13.1.</v>
          </cell>
          <cell r="U59" t="str">
            <v>N.D9.Z.211.13.1.</v>
          </cell>
          <cell r="V59" t="str">
            <v>N.D9.Z.2111.13.1.</v>
          </cell>
          <cell r="W59" t="str">
            <v>N.D9.Z.2112.13.1.</v>
          </cell>
          <cell r="X59" t="str">
            <v>N.D9.Z.212.13.1.</v>
          </cell>
          <cell r="Y59" t="str">
            <v>N.D9.Z.22.13.1.</v>
          </cell>
          <cell r="AA59" t="str">
            <v>N.D9.Z.0.13.2.</v>
          </cell>
          <cell r="AB59" t="str">
            <v>N.D9.Z.1.13.2.</v>
          </cell>
          <cell r="AC59" t="str">
            <v>N.D9.Z.1N.13.2.</v>
          </cell>
          <cell r="AD59" t="str">
            <v>N.D9.Z.11.13.2.</v>
          </cell>
          <cell r="AE59" t="str">
            <v>N.D9.Z.12.13.2.</v>
          </cell>
          <cell r="AF59" t="str">
            <v>N.D9.Z.13.13.2.</v>
          </cell>
          <cell r="AG59" t="str">
            <v>N.D9.Z.1311.13.2.</v>
          </cell>
          <cell r="AH59" t="str">
            <v>N.D9.Z.1312.13.2.</v>
          </cell>
          <cell r="AI59" t="str">
            <v>N.D9.Z.1313.13.2.</v>
          </cell>
          <cell r="AJ59" t="str">
            <v>N.D9.Z.1314.13.2.</v>
          </cell>
          <cell r="AK59" t="str">
            <v>N.D9.Z.14.13.2.</v>
          </cell>
          <cell r="AL59" t="str">
            <v>N.D9.Z.1M.13.2.</v>
          </cell>
          <cell r="AM59" t="str">
            <v>N.D9.Z.15.13.2.</v>
          </cell>
          <cell r="AN59" t="str">
            <v>N.D9.Z.2.13.2.</v>
          </cell>
          <cell r="AO59" t="str">
            <v>N.D9.Z.21.13.2.</v>
          </cell>
          <cell r="AP59" t="str">
            <v>N.D9.Z.211.13.2.</v>
          </cell>
          <cell r="AQ59" t="str">
            <v>N.D9.Z.2111.13.2.</v>
          </cell>
          <cell r="AR59" t="str">
            <v>N.D9.Z.2112.13.2.</v>
          </cell>
          <cell r="AS59" t="str">
            <v>N.D9.Z.212.13.2.</v>
          </cell>
          <cell r="AT59" t="str">
            <v>N.D9.Z.22.13.2.</v>
          </cell>
        </row>
        <row r="60">
          <cell r="F60" t="str">
            <v>N.D9.Z.0.U.1.</v>
          </cell>
          <cell r="G60" t="str">
            <v>N.D9.Z.1.U.1.</v>
          </cell>
          <cell r="I60" t="str">
            <v>N.D9.Z.11.U.1.</v>
          </cell>
          <cell r="J60" t="str">
            <v>N.D9.Z.12.U.1.</v>
          </cell>
          <cell r="K60" t="str">
            <v>N.D9.Z.13.U.1.</v>
          </cell>
          <cell r="L60" t="str">
            <v>N.D9.Z.1311.U.1.</v>
          </cell>
          <cell r="M60" t="str">
            <v>N.D9.Z.1312.U.1.</v>
          </cell>
          <cell r="N60" t="str">
            <v>N.D9.Z.1313.U.1.</v>
          </cell>
          <cell r="O60" t="str">
            <v>N.D9.Z.1314.U.1.</v>
          </cell>
          <cell r="P60" t="str">
            <v>N.D9.Z.14.U.1.</v>
          </cell>
          <cell r="Q60" t="str">
            <v>N.D9.Z.1M.U.1.</v>
          </cell>
          <cell r="R60" t="str">
            <v>N.D9.Z.15.U.1.</v>
          </cell>
          <cell r="S60" t="str">
            <v>N.D9.Z.2.U.1.</v>
          </cell>
          <cell r="T60" t="str">
            <v>N.D9.Z.21.U.1.</v>
          </cell>
          <cell r="U60" t="str">
            <v>N.D9.Z.211.U.1.</v>
          </cell>
          <cell r="V60" t="str">
            <v>N.D9.Z.2111.U.1.</v>
          </cell>
          <cell r="W60" t="str">
            <v>N.D9.Z.2112.U.1.</v>
          </cell>
          <cell r="X60" t="str">
            <v>N.D9.Z.212.U.1.</v>
          </cell>
          <cell r="Y60" t="str">
            <v>N.D9.Z.22.U.1.</v>
          </cell>
          <cell r="AA60" t="str">
            <v>N.D9.Z.0.U.2.</v>
          </cell>
          <cell r="AB60" t="str">
            <v>N.D9.Z.1.U.2.</v>
          </cell>
          <cell r="AC60" t="str">
            <v>N.D9.Z.1N.U.2.</v>
          </cell>
          <cell r="AD60" t="str">
            <v>N.D9.Z.11.U.2.</v>
          </cell>
          <cell r="AE60" t="str">
            <v>N.D9.Z.12.U.2.</v>
          </cell>
          <cell r="AF60" t="str">
            <v>N.D9.Z.13.U.2.</v>
          </cell>
          <cell r="AG60" t="str">
            <v>N.D9.Z.1311.U.2.</v>
          </cell>
          <cell r="AH60" t="str">
            <v>N.D9.Z.1312.U.2.</v>
          </cell>
          <cell r="AI60" t="str">
            <v>N.D9.Z.1313.U.2.</v>
          </cell>
          <cell r="AJ60" t="str">
            <v>N.D9.Z.1314.U.2.</v>
          </cell>
          <cell r="AK60" t="str">
            <v>N.D9.Z.14.U.2.</v>
          </cell>
          <cell r="AL60" t="str">
            <v>N.D9.Z.1M.U.2.</v>
          </cell>
          <cell r="AM60" t="str">
            <v>N.D9.Z.15.U.2.</v>
          </cell>
          <cell r="AN60" t="str">
            <v>N.D9.Z.2.U.2.</v>
          </cell>
          <cell r="AO60" t="str">
            <v>N.D9.Z.21.U.2.</v>
          </cell>
          <cell r="AP60" t="str">
            <v>N.D9.Z.211.U.2.</v>
          </cell>
          <cell r="AQ60" t="str">
            <v>N.D9.Z.2111.U.2.</v>
          </cell>
          <cell r="AR60" t="str">
            <v>N.D9.Z.2112.U.2.</v>
          </cell>
          <cell r="AS60" t="str">
            <v>N.D9.Z.212.U.2.</v>
          </cell>
          <cell r="AT60" t="str">
            <v>N.D9.Z.22.U.2.</v>
          </cell>
        </row>
        <row r="61">
          <cell r="F61" t="str">
            <v>N.P3.Z.0.0.1.</v>
          </cell>
          <cell r="G61" t="str">
            <v>N.P3.Z.1.0.1.</v>
          </cell>
          <cell r="I61" t="str">
            <v>N.P3.Z.11.0.1.</v>
          </cell>
          <cell r="J61" t="str">
            <v>N.P3.Z.12.0.1.</v>
          </cell>
          <cell r="K61" t="str">
            <v>N.P3.Z.13.0.1.</v>
          </cell>
          <cell r="L61" t="str">
            <v>N.P3.Z.1311.0.1.</v>
          </cell>
          <cell r="M61" t="str">
            <v>N.P3.Z.1312.0.1.</v>
          </cell>
          <cell r="N61" t="str">
            <v>N.P3.Z.1313.0.1.</v>
          </cell>
          <cell r="O61" t="str">
            <v>N.P3.Z.1314.0.1.</v>
          </cell>
          <cell r="P61" t="str">
            <v>N.P3.Z.14.0.1.</v>
          </cell>
          <cell r="Q61" t="str">
            <v>N.P3.Z.1M.0.1.</v>
          </cell>
          <cell r="R61" t="str">
            <v>N.P3.Z.15.0.1.</v>
          </cell>
          <cell r="AA61" t="str">
            <v>N.P3.Z.0.0.2.</v>
          </cell>
          <cell r="AB61" t="str">
            <v>N.P3.Z.1.0.2.</v>
          </cell>
          <cell r="AC61" t="str">
            <v>N.P3.Z.1N.0.2.</v>
          </cell>
          <cell r="AD61" t="str">
            <v>N.P3.Z.11.0.2.</v>
          </cell>
          <cell r="AE61" t="str">
            <v>N.P3.Z.12.0.2.</v>
          </cell>
          <cell r="AF61" t="str">
            <v>N.P3.Z.13.0.2.</v>
          </cell>
          <cell r="AG61" t="str">
            <v>N.P3.Z.1311.0.2.</v>
          </cell>
          <cell r="AH61" t="str">
            <v>N.P3.Z.1312.0.2.</v>
          </cell>
          <cell r="AI61" t="str">
            <v>N.P3.Z.1313.0.2.</v>
          </cell>
          <cell r="AJ61" t="str">
            <v>N.P3.Z.1314.0.2.</v>
          </cell>
          <cell r="AK61" t="str">
            <v>N.P3.Z.14.0.2.</v>
          </cell>
          <cell r="AL61" t="str">
            <v>N.P3.Z.1M.0.2.</v>
          </cell>
          <cell r="AM61" t="str">
            <v>N.P3.Z.15.0.2.</v>
          </cell>
          <cell r="AN61" t="str">
            <v>N.P3.Z.2.0.2.</v>
          </cell>
          <cell r="AO61" t="str">
            <v>N.P3.Z.21.0.2.</v>
          </cell>
          <cell r="AP61" t="str">
            <v>N.P3.Z.211.0.2.</v>
          </cell>
          <cell r="AQ61" t="str">
            <v>N.P3.Z.2111.0.2.</v>
          </cell>
          <cell r="AR61" t="str">
            <v>N.P3.Z.2112.0.2.</v>
          </cell>
          <cell r="AS61" t="str">
            <v>N.P3.Z.212.0.2.</v>
          </cell>
          <cell r="AT61" t="str">
            <v>N.P3.Z.22.0.2.</v>
          </cell>
        </row>
        <row r="62">
          <cell r="F62" t="str">
            <v>N.P5.Z.0.0.1.</v>
          </cell>
          <cell r="G62" t="str">
            <v>N.P5.Z.1.0.1.</v>
          </cell>
          <cell r="I62" t="str">
            <v>N.P5.Z.11.0.1.</v>
          </cell>
          <cell r="J62" t="str">
            <v>N.P5.Z.12.0.1.</v>
          </cell>
          <cell r="K62" t="str">
            <v>N.P5.Z.13.0.1.</v>
          </cell>
          <cell r="L62" t="str">
            <v>N.P5.Z.1311.0.1.</v>
          </cell>
          <cell r="M62" t="str">
            <v>N.P5.Z.1312.0.1.</v>
          </cell>
          <cell r="N62" t="str">
            <v>N.P5.Z.1313.0.1.</v>
          </cell>
          <cell r="O62" t="str">
            <v>N.P5.Z.1314.0.1.</v>
          </cell>
          <cell r="P62" t="str">
            <v>N.P5.Z.14.0.1.</v>
          </cell>
          <cell r="Q62" t="str">
            <v>N.P5.Z.1M.0.1.</v>
          </cell>
          <cell r="R62" t="str">
            <v>N.P5.Z.15.0.1.</v>
          </cell>
          <cell r="AA62" t="str">
            <v>N.P5.Z.0.0.2.</v>
          </cell>
          <cell r="AB62" t="str">
            <v>N.P5.Z.1.0.2.</v>
          </cell>
          <cell r="AC62" t="str">
            <v>N.P5.Z.1N.0.2.</v>
          </cell>
          <cell r="AD62" t="str">
            <v>N.P5.Z.11.0.2.</v>
          </cell>
          <cell r="AE62" t="str">
            <v>N.P5.Z.12.0.2.</v>
          </cell>
          <cell r="AF62" t="str">
            <v>N.P5.Z.13.0.2.</v>
          </cell>
          <cell r="AG62" t="str">
            <v>N.P5.Z.1311.0.2.</v>
          </cell>
          <cell r="AH62" t="str">
            <v>N.P5.Z.1312.0.2.</v>
          </cell>
          <cell r="AI62" t="str">
            <v>N.P5.Z.1313.0.2.</v>
          </cell>
          <cell r="AJ62" t="str">
            <v>N.P5.Z.1314.0.2.</v>
          </cell>
          <cell r="AK62" t="str">
            <v>N.P5.Z.14.0.2.</v>
          </cell>
          <cell r="AL62" t="str">
            <v>N.P5.Z.1M.0.2.</v>
          </cell>
          <cell r="AM62" t="str">
            <v>N.P5.Z.15.0.2.</v>
          </cell>
          <cell r="AN62" t="str">
            <v>N.P5.Z.2.0.2.</v>
          </cell>
          <cell r="AO62" t="str">
            <v>N.P5.Z.21.0.2.</v>
          </cell>
          <cell r="AP62" t="str">
            <v>N.P5.Z.211.0.2.</v>
          </cell>
          <cell r="AQ62" t="str">
            <v>N.P5.Z.2111.0.2.</v>
          </cell>
          <cell r="AR62" t="str">
            <v>N.P5.Z.2112.0.2.</v>
          </cell>
          <cell r="AS62" t="str">
            <v>N.P5.Z.212.0.2.</v>
          </cell>
          <cell r="AT62" t="str">
            <v>N.P5.Z.22.0.2.</v>
          </cell>
        </row>
        <row r="63">
          <cell r="F63" t="str">
            <v>N.P6.Z.0.0.1.</v>
          </cell>
          <cell r="S63" t="str">
            <v>N.P6.Z.2.0.1.</v>
          </cell>
          <cell r="T63" t="str">
            <v>N.P6.Z.21.0.1.</v>
          </cell>
          <cell r="U63" t="str">
            <v>N.P6.Z.211.0.1.</v>
          </cell>
          <cell r="V63" t="str">
            <v>N.P6.Z.2111.0.1.</v>
          </cell>
          <cell r="W63" t="str">
            <v>N.P6.Z.2112.0.1.</v>
          </cell>
          <cell r="X63" t="str">
            <v>N.P6.Z.212.0.1.</v>
          </cell>
          <cell r="Y63" t="str">
            <v>N.P6.Z.22.0.1.</v>
          </cell>
          <cell r="AA63" t="str">
            <v>N.P6.Z.0.0.2.</v>
          </cell>
          <cell r="AB63" t="str">
            <v>N.P6.Z.1.0.2.</v>
          </cell>
          <cell r="AC63" t="str">
            <v>N.P6.Z.1N.0.2.</v>
          </cell>
          <cell r="AD63" t="str">
            <v>N.P6.Z.11.0.2.</v>
          </cell>
          <cell r="AE63" t="str">
            <v>N.P6.Z.12.0.2.</v>
          </cell>
          <cell r="AF63" t="str">
            <v>N.P6.Z.13.0.2.</v>
          </cell>
          <cell r="AG63" t="str">
            <v>N.P6.Z.1311.0.2.</v>
          </cell>
          <cell r="AH63" t="str">
            <v>N.P6.Z.1312.0.2.</v>
          </cell>
          <cell r="AI63" t="str">
            <v>N.P6.Z.1313.0.2.</v>
          </cell>
          <cell r="AJ63" t="str">
            <v>N.P6.Z.1314.0.2.</v>
          </cell>
          <cell r="AK63" t="str">
            <v>N.P6.Z.14.0.2.</v>
          </cell>
          <cell r="AL63" t="str">
            <v>N.P6.Z.1M.0.2.</v>
          </cell>
          <cell r="AM63" t="str">
            <v>N.P6.Z.15.0.2.</v>
          </cell>
          <cell r="AN63" t="str">
            <v>N.P6.Z.2.0.2.</v>
          </cell>
          <cell r="AO63" t="str">
            <v>N.P6.Z.21.0.2.</v>
          </cell>
          <cell r="AP63" t="str">
            <v>N.P6.Z.211.0.2.</v>
          </cell>
          <cell r="AQ63" t="str">
            <v>N.P6.Z.2111.0.2.</v>
          </cell>
          <cell r="AR63" t="str">
            <v>N.P6.Z.2112.0.2.</v>
          </cell>
          <cell r="AS63" t="str">
            <v>N.P6.Z.212.0.2.</v>
          </cell>
          <cell r="AT63" t="str">
            <v>N.P6.Z.22.0.2.</v>
          </cell>
        </row>
        <row r="64">
          <cell r="AA64" t="str">
            <v>N.P7.Z.0.0.2.</v>
          </cell>
          <cell r="AB64" t="str">
            <v>N.P7.Z.1.0.2.</v>
          </cell>
          <cell r="AC64" t="str">
            <v>N.P7.Z.1N.0.2.</v>
          </cell>
          <cell r="AD64" t="str">
            <v>N.P7.Z.11.0.2.</v>
          </cell>
          <cell r="AE64" t="str">
            <v>N.P7.Z.12.0.2.</v>
          </cell>
          <cell r="AF64" t="str">
            <v>N.P7.Z.13.0.2.</v>
          </cell>
          <cell r="AG64" t="str">
            <v>N.P7.Z.1311.0.2.</v>
          </cell>
          <cell r="AH64" t="str">
            <v>N.P7.Z.1312.0.2.</v>
          </cell>
          <cell r="AI64" t="str">
            <v>N.P7.Z.1313.0.2.</v>
          </cell>
          <cell r="AJ64" t="str">
            <v>N.P7.Z.1314.0.2.</v>
          </cell>
          <cell r="AK64" t="str">
            <v>N.P7.Z.14.0.2.</v>
          </cell>
          <cell r="AL64" t="str">
            <v>N.P7.Z.1M.0.2.</v>
          </cell>
          <cell r="AM64" t="str">
            <v>N.P7.Z.15.0.2.</v>
          </cell>
          <cell r="AN64" t="str">
            <v>N.P7.Z.2.0.2.</v>
          </cell>
          <cell r="AO64" t="str">
            <v>N.P7.Z.21.0.2.</v>
          </cell>
          <cell r="AP64" t="str">
            <v>N.P7.Z.211.0.2.</v>
          </cell>
          <cell r="AQ64" t="str">
            <v>N.P7.Z.2111.0.2.</v>
          </cell>
          <cell r="AR64" t="str">
            <v>N.P7.Z.2112.0.2.</v>
          </cell>
          <cell r="AS64" t="str">
            <v>N.P7.Z.212.0.2.</v>
          </cell>
          <cell r="AT64" t="str">
            <v>N.P7.Z.22.0.2.</v>
          </cell>
        </row>
        <row r="65">
          <cell r="F65" t="str">
            <v>N.D1.Z.0.0.1.</v>
          </cell>
          <cell r="G65" t="str">
            <v>N.D1.Z.1.0.1.</v>
          </cell>
          <cell r="I65" t="str">
            <v>N.D1.Z.11.0.1.</v>
          </cell>
          <cell r="J65" t="str">
            <v>N.D1.Z.12.0.1.</v>
          </cell>
          <cell r="K65" t="str">
            <v>N.D1.Z.13.0.1.</v>
          </cell>
          <cell r="L65" t="str">
            <v>N.D1.Z.1311.0.1.</v>
          </cell>
          <cell r="M65" t="str">
            <v>N.D1.Z.1312.0.1.</v>
          </cell>
          <cell r="N65" t="str">
            <v>N.D1.Z.1313.0.1.</v>
          </cell>
          <cell r="O65" t="str">
            <v>N.D1.Z.1314.0.1.</v>
          </cell>
          <cell r="P65" t="str">
            <v>N.D1.Z.14.0.1.</v>
          </cell>
          <cell r="Q65" t="str">
            <v>N.D1.Z.1M.0.1.</v>
          </cell>
          <cell r="R65" t="str">
            <v>N.D1.Z.15.0.1.</v>
          </cell>
          <cell r="S65" t="str">
            <v>N.D1.Z.2.0.1.</v>
          </cell>
          <cell r="T65" t="str">
            <v>N.D1.Z.21.0.1.</v>
          </cell>
          <cell r="U65" t="str">
            <v>N.D1.Z.211.0.1.</v>
          </cell>
          <cell r="V65" t="str">
            <v>N.D1.Z.2111.0.1.</v>
          </cell>
          <cell r="W65" t="str">
            <v>N.D1.Z.2112.0.1.</v>
          </cell>
          <cell r="X65" t="str">
            <v>N.D1.Z.212.0.1.</v>
          </cell>
          <cell r="Y65" t="str">
            <v>N.D1.Z.22.0.1.</v>
          </cell>
          <cell r="AA65" t="str">
            <v>N.D1.Z.0.0.2.</v>
          </cell>
          <cell r="AB65" t="str">
            <v>N.D1.Z.1.0.2.</v>
          </cell>
          <cell r="AC65" t="str">
            <v>N.D1.Z.1N.0.2.</v>
          </cell>
          <cell r="AD65" t="str">
            <v>N.D1.Z.11.0.2.</v>
          </cell>
          <cell r="AE65" t="str">
            <v>N.D1.Z.12.0.2.</v>
          </cell>
          <cell r="AF65" t="str">
            <v>N.D1.Z.13.0.2.</v>
          </cell>
          <cell r="AG65" t="str">
            <v>N.D1.Z.1311.0.2.</v>
          </cell>
          <cell r="AH65" t="str">
            <v>N.D1.Z.1312.0.2.</v>
          </cell>
          <cell r="AI65" t="str">
            <v>N.D1.Z.1313.0.2.</v>
          </cell>
          <cell r="AJ65" t="str">
            <v>N.D1.Z.1314.0.2.</v>
          </cell>
          <cell r="AK65" t="str">
            <v>N.D1.Z.14.0.2.</v>
          </cell>
          <cell r="AL65" t="str">
            <v>N.D1.Z.1M.0.2.</v>
          </cell>
          <cell r="AM65" t="str">
            <v>N.D1.Z.15.0.2.</v>
          </cell>
          <cell r="AN65" t="str">
            <v>N.D1.Z.2.0.2.</v>
          </cell>
          <cell r="AO65" t="str">
            <v>N.D1.Z.21.0.2.</v>
          </cell>
          <cell r="AP65" t="str">
            <v>N.D1.Z.211.0.2.</v>
          </cell>
          <cell r="AQ65" t="str">
            <v>N.D1.Z.2111.0.2.</v>
          </cell>
          <cell r="AR65" t="str">
            <v>N.D1.Z.2112.0.2.</v>
          </cell>
          <cell r="AS65" t="str">
            <v>N.D1.Z.212.0.2.</v>
          </cell>
          <cell r="AT65" t="str">
            <v>N.D1.Z.22.0.2.</v>
          </cell>
        </row>
        <row r="66">
          <cell r="F66" t="str">
            <v>N.D11.Z.0.0.1.</v>
          </cell>
          <cell r="G66" t="str">
            <v>N.D11.Z.1.0.1.</v>
          </cell>
          <cell r="I66" t="str">
            <v>N.D11.Z.11.0.1.</v>
          </cell>
          <cell r="J66" t="str">
            <v>N.D11.Z.12.0.1.</v>
          </cell>
          <cell r="K66" t="str">
            <v>N.D11.Z.13.0.1.</v>
          </cell>
          <cell r="L66" t="str">
            <v>N.D11.Z.1311.0.1.</v>
          </cell>
          <cell r="M66" t="str">
            <v>N.D11.Z.1312.0.1.</v>
          </cell>
          <cell r="N66" t="str">
            <v>N.D11.Z.1313.0.1.</v>
          </cell>
          <cell r="O66" t="str">
            <v>N.D11.Z.1314.0.1.</v>
          </cell>
          <cell r="P66" t="str">
            <v>N.D11.Z.14.0.1.</v>
          </cell>
          <cell r="Q66" t="str">
            <v>N.D11.Z.1M.0.1.</v>
          </cell>
          <cell r="R66" t="str">
            <v>N.D11.Z.15.0.1.</v>
          </cell>
          <cell r="S66" t="str">
            <v>N.D11.Z.2.0.1.</v>
          </cell>
          <cell r="T66" t="str">
            <v>N.D11.Z.21.0.1.</v>
          </cell>
          <cell r="U66" t="str">
            <v>N.D11.Z.211.0.1.</v>
          </cell>
          <cell r="V66" t="str">
            <v>N.D11.Z.2111.0.1.</v>
          </cell>
          <cell r="W66" t="str">
            <v>N.D11.Z.2112.0.1.</v>
          </cell>
          <cell r="X66" t="str">
            <v>N.D11.Z.212.0.1.</v>
          </cell>
          <cell r="Y66" t="str">
            <v>N.D11.Z.22.0.1.</v>
          </cell>
          <cell r="AA66" t="str">
            <v>N.D11.Z.0.0.2.</v>
          </cell>
          <cell r="AB66" t="str">
            <v>N.D11.Z.1.0.2.</v>
          </cell>
          <cell r="AC66" t="str">
            <v>N.D11.Z.1N.0.2.</v>
          </cell>
          <cell r="AD66" t="str">
            <v>N.D11.Z.11.0.2.</v>
          </cell>
          <cell r="AE66" t="str">
            <v>N.D11.Z.12.0.2.</v>
          </cell>
          <cell r="AF66" t="str">
            <v>N.D11.Z.13.0.2.</v>
          </cell>
          <cell r="AG66" t="str">
            <v>N.D11.Z.1311.0.2.</v>
          </cell>
          <cell r="AH66" t="str">
            <v>N.D11.Z.1312.0.2.</v>
          </cell>
          <cell r="AI66" t="str">
            <v>N.D11.Z.1313.0.2.</v>
          </cell>
          <cell r="AJ66" t="str">
            <v>N.D11.Z.1314.0.2.</v>
          </cell>
          <cell r="AK66" t="str">
            <v>N.D11.Z.14.0.2.</v>
          </cell>
          <cell r="AL66" t="str">
            <v>N.D11.Z.1M.0.2.</v>
          </cell>
          <cell r="AM66" t="str">
            <v>N.D11.Z.15.0.2.</v>
          </cell>
          <cell r="AN66" t="str">
            <v>N.D11.Z.2.0.2.</v>
          </cell>
          <cell r="AO66" t="str">
            <v>N.D11.Z.21.0.2.</v>
          </cell>
          <cell r="AP66" t="str">
            <v>N.D11.Z.211.0.2.</v>
          </cell>
          <cell r="AQ66" t="str">
            <v>N.D11.Z.2111.0.2.</v>
          </cell>
          <cell r="AR66" t="str">
            <v>N.D11.Z.2112.0.2.</v>
          </cell>
          <cell r="AS66" t="str">
            <v>N.D11.Z.212.0.2.</v>
          </cell>
          <cell r="AT66" t="str">
            <v>N.D11.Z.22.0.2.</v>
          </cell>
        </row>
        <row r="67">
          <cell r="F67" t="str">
            <v>N.D12.Z.0.0.1.</v>
          </cell>
          <cell r="G67" t="str">
            <v>N.D12.Z.1.0.1.</v>
          </cell>
          <cell r="I67" t="str">
            <v>N.D12.Z.11.0.1.</v>
          </cell>
          <cell r="J67" t="str">
            <v>N.D12.Z.12.0.1.</v>
          </cell>
          <cell r="K67" t="str">
            <v>N.D12.Z.13.0.1.</v>
          </cell>
          <cell r="L67" t="str">
            <v>N.D12.Z.1311.0.1.</v>
          </cell>
          <cell r="M67" t="str">
            <v>N.D12.Z.1312.0.1.</v>
          </cell>
          <cell r="N67" t="str">
            <v>N.D12.Z.1313.0.1.</v>
          </cell>
          <cell r="O67" t="str">
            <v>N.D12.Z.1314.0.1.</v>
          </cell>
          <cell r="P67" t="str">
            <v>N.D12.Z.14.0.1.</v>
          </cell>
          <cell r="Q67" t="str">
            <v>N.D12.Z.1M.0.1.</v>
          </cell>
          <cell r="R67" t="str">
            <v>N.D12.Z.15.0.1.</v>
          </cell>
          <cell r="S67" t="str">
            <v>N.D12.Z.2.0.1.</v>
          </cell>
          <cell r="T67" t="str">
            <v>N.D12.Z.21.0.1.</v>
          </cell>
          <cell r="U67" t="str">
            <v>N.D12.Z.211.0.1.</v>
          </cell>
          <cell r="V67" t="str">
            <v>N.D12.Z.2111.0.1.</v>
          </cell>
          <cell r="W67" t="str">
            <v>N.D12.Z.2112.0.1.</v>
          </cell>
          <cell r="X67" t="str">
            <v>N.D12.Z.212.0.1.</v>
          </cell>
          <cell r="Y67" t="str">
            <v>N.D12.Z.22.0.1.</v>
          </cell>
          <cell r="AA67" t="str">
            <v>N.D12.Z.0.0.2.</v>
          </cell>
          <cell r="AB67" t="str">
            <v>N.D12.Z.1.0.2.</v>
          </cell>
          <cell r="AC67" t="str">
            <v>N.D12.Z.1N.0.2.</v>
          </cell>
          <cell r="AD67" t="str">
            <v>N.D12.Z.11.0.2.</v>
          </cell>
          <cell r="AE67" t="str">
            <v>N.D12.Z.12.0.2.</v>
          </cell>
          <cell r="AF67" t="str">
            <v>N.D12.Z.13.0.2.</v>
          </cell>
          <cell r="AG67" t="str">
            <v>N.D12.Z.1311.0.2.</v>
          </cell>
          <cell r="AH67" t="str">
            <v>N.D12.Z.1312.0.2.</v>
          </cell>
          <cell r="AI67" t="str">
            <v>N.D12.Z.1313.0.2.</v>
          </cell>
          <cell r="AJ67" t="str">
            <v>N.D12.Z.1314.0.2.</v>
          </cell>
          <cell r="AK67" t="str">
            <v>N.D12.Z.14.0.2.</v>
          </cell>
          <cell r="AL67" t="str">
            <v>N.D12.Z.1M.0.2.</v>
          </cell>
          <cell r="AM67" t="str">
            <v>N.D12.Z.15.0.2.</v>
          </cell>
          <cell r="AN67" t="str">
            <v>N.D12.Z.2.0.2.</v>
          </cell>
          <cell r="AO67" t="str">
            <v>N.D12.Z.21.0.2.</v>
          </cell>
          <cell r="AP67" t="str">
            <v>N.D12.Z.211.0.2.</v>
          </cell>
          <cell r="AQ67" t="str">
            <v>N.D12.Z.2111.0.2.</v>
          </cell>
          <cell r="AR67" t="str">
            <v>N.D12.Z.2112.0.2.</v>
          </cell>
          <cell r="AS67" t="str">
            <v>N.D12.Z.212.0.2.</v>
          </cell>
          <cell r="AT67" t="str">
            <v>N.D12.Z.22.0.2.</v>
          </cell>
        </row>
        <row r="68">
          <cell r="F68" t="str">
            <v>N.D121.Z.0.0.1.</v>
          </cell>
          <cell r="G68" t="str">
            <v>N.D121.Z.1.0.1.</v>
          </cell>
          <cell r="I68" t="str">
            <v>N.D121.Z.11.0.1.</v>
          </cell>
          <cell r="J68" t="str">
            <v>N.D121.Z.12.0.1.</v>
          </cell>
          <cell r="K68" t="str">
            <v>N.D121.Z.13.0.1.</v>
          </cell>
          <cell r="L68" t="str">
            <v>N.D121.Z.1311.0.1.</v>
          </cell>
          <cell r="M68" t="str">
            <v>N.D121.Z.1312.0.1.</v>
          </cell>
          <cell r="N68" t="str">
            <v>N.D121.Z.1313.0.1.</v>
          </cell>
          <cell r="O68" t="str">
            <v>N.D121.Z.1314.0.1.</v>
          </cell>
          <cell r="P68" t="str">
            <v>N.D121.Z.14.0.1.</v>
          </cell>
          <cell r="Q68" t="str">
            <v>N.D121.Z.1M.0.1.</v>
          </cell>
          <cell r="R68" t="str">
            <v>N.D121.Z.15.0.1.</v>
          </cell>
          <cell r="S68" t="str">
            <v>N.D121.Z.2.0.1.</v>
          </cell>
          <cell r="T68" t="str">
            <v>N.D121.Z.21.0.1.</v>
          </cell>
          <cell r="U68" t="str">
            <v>N.D121.Z.211.0.1.</v>
          </cell>
          <cell r="V68" t="str">
            <v>N.D121.Z.2111.0.1.</v>
          </cell>
          <cell r="W68" t="str">
            <v>N.D121.Z.2112.0.1.</v>
          </cell>
          <cell r="X68" t="str">
            <v>N.D121.Z.212.0.1.</v>
          </cell>
          <cell r="Y68" t="str">
            <v>N.D121.Z.22.0.1.</v>
          </cell>
          <cell r="AA68" t="str">
            <v>N.D121.Z.0.0.2.</v>
          </cell>
          <cell r="AB68" t="str">
            <v>N.D121.Z.1.0.2.</v>
          </cell>
          <cell r="AC68" t="str">
            <v>N.D121.Z.1N.0.2.</v>
          </cell>
          <cell r="AD68" t="str">
            <v>N.D121.Z.11.0.2.</v>
          </cell>
          <cell r="AE68" t="str">
            <v>N.D121.Z.12.0.2.</v>
          </cell>
          <cell r="AF68" t="str">
            <v>N.D121.Z.13.0.2.</v>
          </cell>
          <cell r="AG68" t="str">
            <v>N.D121.Z.1311.0.2.</v>
          </cell>
          <cell r="AH68" t="str">
            <v>N.D121.Z.1312.0.2.</v>
          </cell>
          <cell r="AI68" t="str">
            <v>N.D121.Z.1313.0.2.</v>
          </cell>
          <cell r="AJ68" t="str">
            <v>N.D121.Z.1314.0.2.</v>
          </cell>
          <cell r="AK68" t="str">
            <v>N.D121.Z.14.0.2.</v>
          </cell>
          <cell r="AL68" t="str">
            <v>N.D121.Z.1M.0.2.</v>
          </cell>
          <cell r="AM68" t="str">
            <v>N.D121.Z.15.0.2.</v>
          </cell>
          <cell r="AN68" t="str">
            <v>N.D121.Z.2.0.2.</v>
          </cell>
          <cell r="AO68" t="str">
            <v>N.D121.Z.21.0.2.</v>
          </cell>
          <cell r="AP68" t="str">
            <v>N.D121.Z.211.0.2.</v>
          </cell>
          <cell r="AQ68" t="str">
            <v>N.D121.Z.2111.0.2.</v>
          </cell>
          <cell r="AR68" t="str">
            <v>N.D121.Z.2112.0.2.</v>
          </cell>
          <cell r="AS68" t="str">
            <v>N.D121.Z.212.0.2.</v>
          </cell>
          <cell r="AT68" t="str">
            <v>N.D121.Z.22.0.2.</v>
          </cell>
        </row>
        <row r="69">
          <cell r="F69" t="str">
            <v>N.D122.Z.0.0.1.</v>
          </cell>
          <cell r="G69" t="str">
            <v>N.D122.Z.1.0.1.</v>
          </cell>
          <cell r="I69" t="str">
            <v>N.D122.Z.11.0.1.</v>
          </cell>
          <cell r="J69" t="str">
            <v>N.D122.Z.12.0.1.</v>
          </cell>
          <cell r="K69" t="str">
            <v>N.D122.Z.13.0.1.</v>
          </cell>
          <cell r="L69" t="str">
            <v>N.D122.Z.1311.0.1.</v>
          </cell>
          <cell r="M69" t="str">
            <v>N.D122.Z.1312.0.1.</v>
          </cell>
          <cell r="N69" t="str">
            <v>N.D122.Z.1313.0.1.</v>
          </cell>
          <cell r="O69" t="str">
            <v>N.D122.Z.1314.0.1.</v>
          </cell>
          <cell r="P69" t="str">
            <v>N.D122.Z.14.0.1.</v>
          </cell>
          <cell r="Q69" t="str">
            <v>N.D122.Z.1M.0.1.</v>
          </cell>
          <cell r="R69" t="str">
            <v>N.D122.Z.15.0.1.</v>
          </cell>
          <cell r="S69" t="str">
            <v>N.D122.Z.2.0.1.</v>
          </cell>
          <cell r="T69" t="str">
            <v>N.D122.Z.21.0.1.</v>
          </cell>
          <cell r="U69" t="str">
            <v>N.D122.Z.211.0.1.</v>
          </cell>
          <cell r="V69" t="str">
            <v>N.D122.Z.2111.0.1.</v>
          </cell>
          <cell r="W69" t="str">
            <v>N.D122.Z.2112.0.1.</v>
          </cell>
          <cell r="X69" t="str">
            <v>N.D122.Z.212.0.1.</v>
          </cell>
          <cell r="Y69" t="str">
            <v>N.D122.Z.22.0.1.</v>
          </cell>
          <cell r="AA69" t="str">
            <v>N.D122.Z.0.0.2.</v>
          </cell>
          <cell r="AB69" t="str">
            <v>N.D122.Z.1.0.2.</v>
          </cell>
          <cell r="AC69" t="str">
            <v>N.D122.Z.1N.0.2.</v>
          </cell>
          <cell r="AD69" t="str">
            <v>N.D122.Z.11.0.2.</v>
          </cell>
          <cell r="AE69" t="str">
            <v>N.D122.Z.12.0.2.</v>
          </cell>
          <cell r="AF69" t="str">
            <v>N.D122.Z.13.0.2.</v>
          </cell>
          <cell r="AG69" t="str">
            <v>N.D122.Z.1311.0.2.</v>
          </cell>
          <cell r="AH69" t="str">
            <v>N.D122.Z.1312.0.2.</v>
          </cell>
          <cell r="AI69" t="str">
            <v>N.D122.Z.1313.0.2.</v>
          </cell>
          <cell r="AJ69" t="str">
            <v>N.D122.Z.1314.0.2.</v>
          </cell>
          <cell r="AK69" t="str">
            <v>N.D122.Z.14.0.2.</v>
          </cell>
          <cell r="AL69" t="str">
            <v>N.D122.Z.1M.0.2.</v>
          </cell>
          <cell r="AM69" t="str">
            <v>N.D122.Z.15.0.2.</v>
          </cell>
          <cell r="AN69" t="str">
            <v>N.D122.Z.2.0.2.</v>
          </cell>
          <cell r="AO69" t="str">
            <v>N.D122.Z.21.0.2.</v>
          </cell>
          <cell r="AP69" t="str">
            <v>N.D122.Z.211.0.2.</v>
          </cell>
          <cell r="AQ69" t="str">
            <v>N.D122.Z.2111.0.2.</v>
          </cell>
          <cell r="AR69" t="str">
            <v>N.D122.Z.2112.0.2.</v>
          </cell>
          <cell r="AS69" t="str">
            <v>N.D122.Z.212.0.2.</v>
          </cell>
          <cell r="AT69" t="str">
            <v>N.D122.Z.22.0.2.</v>
          </cell>
        </row>
        <row r="70">
          <cell r="F70" t="str">
            <v>N.D21.Z.0.0.1.</v>
          </cell>
          <cell r="G70" t="str">
            <v>N.D21.Z.1.0.1.</v>
          </cell>
          <cell r="H70" t="str">
            <v>N.D21.Z.1N.0.1.</v>
          </cell>
          <cell r="AA70" t="str">
            <v>N.D21.Z.0.0.2.</v>
          </cell>
          <cell r="AB70" t="str">
            <v>N.D21.Z.1.0.2.</v>
          </cell>
          <cell r="AC70" t="str">
            <v>N.D21.Z.1N.0.2.</v>
          </cell>
          <cell r="AD70" t="str">
            <v>N.D21.Z.11.0.2.</v>
          </cell>
          <cell r="AE70" t="str">
            <v>N.D21.Z.12.0.2.</v>
          </cell>
          <cell r="AF70" t="str">
            <v>N.D21.Z.13.0.2.</v>
          </cell>
          <cell r="AG70" t="str">
            <v>N.D21.Z.1311.0.2.</v>
          </cell>
          <cell r="AH70" t="str">
            <v>N.D21.Z.1312.0.2.</v>
          </cell>
          <cell r="AI70" t="str">
            <v>N.D21.Z.1313.0.2.</v>
          </cell>
          <cell r="AJ70" t="str">
            <v>N.D21.Z.1314.0.2.</v>
          </cell>
          <cell r="AK70" t="str">
            <v>N.D21.Z.14.0.2.</v>
          </cell>
          <cell r="AL70" t="str">
            <v>N.D21.Z.1M.0.2.</v>
          </cell>
          <cell r="AM70" t="str">
            <v>N.D21.Z.15.0.2.</v>
          </cell>
          <cell r="AN70" t="str">
            <v>N.D21.Z.2.0.2.</v>
          </cell>
          <cell r="AO70" t="str">
            <v>N.D21.Z.21.0.2.</v>
          </cell>
          <cell r="AP70" t="str">
            <v>N.D21.Z.211.0.2.</v>
          </cell>
          <cell r="AQ70" t="str">
            <v>N.D21.Z.2111.0.2.</v>
          </cell>
          <cell r="AR70" t="str">
            <v>N.D21.Z.2112.0.2.</v>
          </cell>
          <cell r="AS70" t="str">
            <v>N.D21.Z.212.0.2.</v>
          </cell>
          <cell r="AT70" t="str">
            <v>N.D21.Z.22.0.2.</v>
          </cell>
        </row>
        <row r="71">
          <cell r="AA71" t="str">
            <v>N.D211.Z.0.0.2.</v>
          </cell>
          <cell r="AB71" t="str">
            <v>N.D211.Z.1.0.2.</v>
          </cell>
          <cell r="AC71" t="str">
            <v>N.D211.Z.1N.0.2.</v>
          </cell>
          <cell r="AD71" t="str">
            <v>N.D211.Z.11.0.2.</v>
          </cell>
          <cell r="AE71" t="str">
            <v>N.D211.Z.12.0.2.</v>
          </cell>
          <cell r="AF71" t="str">
            <v>N.D211.Z.13.0.2.</v>
          </cell>
          <cell r="AG71" t="str">
            <v>N.D211.Z.1311.0.2.</v>
          </cell>
          <cell r="AH71" t="str">
            <v>N.D211.Z.1312.0.2.</v>
          </cell>
          <cell r="AI71" t="str">
            <v>N.D211.Z.1313.0.2.</v>
          </cell>
          <cell r="AJ71" t="str">
            <v>N.D211.Z.1314.0.2.</v>
          </cell>
          <cell r="AK71" t="str">
            <v>N.D211.Z.14.0.2.</v>
          </cell>
          <cell r="AL71" t="str">
            <v>N.D211.Z.1M.0.2.</v>
          </cell>
          <cell r="AM71" t="str">
            <v>N.D211.Z.15.0.2.</v>
          </cell>
          <cell r="AN71" t="str">
            <v>N.D211.Z.2.0.2.</v>
          </cell>
          <cell r="AO71" t="str">
            <v>N.D211.Z.21.0.2.</v>
          </cell>
          <cell r="AP71" t="str">
            <v>N.D211.Z.211.0.2.</v>
          </cell>
          <cell r="AQ71" t="str">
            <v>N.D211.Z.2111.0.2.</v>
          </cell>
          <cell r="AR71" t="str">
            <v>N.D211.Z.2112.0.2.</v>
          </cell>
          <cell r="AS71" t="str">
            <v>N.D211.Z.212.0.2.</v>
          </cell>
          <cell r="AT71" t="str">
            <v>N.D211.Z.22.0.2.</v>
          </cell>
        </row>
        <row r="72">
          <cell r="AA72" t="str">
            <v>N.D212.Z.0.0.2.</v>
          </cell>
          <cell r="AB72" t="str">
            <v>N.D212.Z.1.0.2.</v>
          </cell>
          <cell r="AC72" t="str">
            <v>N.D212.Z.1N.0.2.</v>
          </cell>
          <cell r="AD72" t="str">
            <v>N.D212.Z.11.0.2.</v>
          </cell>
          <cell r="AE72" t="str">
            <v>N.D212.Z.12.0.2.</v>
          </cell>
          <cell r="AF72" t="str">
            <v>N.D212.Z.13.0.2.</v>
          </cell>
          <cell r="AG72" t="str">
            <v>N.D212.Z.1311.0.2.</v>
          </cell>
          <cell r="AH72" t="str">
            <v>N.D212.Z.1312.0.2.</v>
          </cell>
          <cell r="AI72" t="str">
            <v>N.D212.Z.1313.0.2.</v>
          </cell>
          <cell r="AJ72" t="str">
            <v>N.D212.Z.1314.0.2.</v>
          </cell>
          <cell r="AK72" t="str">
            <v>N.D212.Z.14.0.2.</v>
          </cell>
          <cell r="AL72" t="str">
            <v>N.D212.Z.1M.0.2.</v>
          </cell>
          <cell r="AM72" t="str">
            <v>N.D212.Z.15.0.2.</v>
          </cell>
          <cell r="AN72" t="str">
            <v>N.D212.Z.2.0.2.</v>
          </cell>
          <cell r="AO72" t="str">
            <v>N.D212.Z.21.0.2.</v>
          </cell>
          <cell r="AP72" t="str">
            <v>N.D212.Z.211.0.2.</v>
          </cell>
          <cell r="AQ72" t="str">
            <v>N.D212.Z.2111.0.2.</v>
          </cell>
          <cell r="AR72" t="str">
            <v>N.D212.Z.2112.0.2.</v>
          </cell>
          <cell r="AS72" t="str">
            <v>N.D212.Z.212.0.2.</v>
          </cell>
          <cell r="AT72" t="str">
            <v>N.D212.Z.22.0.2.</v>
          </cell>
        </row>
        <row r="73">
          <cell r="AA73" t="str">
            <v>N.D2121.Z.0.0.2.</v>
          </cell>
          <cell r="AB73" t="str">
            <v>N.D2121.Z.1.0.2.</v>
          </cell>
          <cell r="AC73" t="str">
            <v>N.D2121.Z.1N.0.2.</v>
          </cell>
          <cell r="AD73" t="str">
            <v>N.D2121.Z.11.0.2.</v>
          </cell>
          <cell r="AE73" t="str">
            <v>N.D2121.Z.12.0.2.</v>
          </cell>
          <cell r="AF73" t="str">
            <v>N.D2121.Z.13.0.2.</v>
          </cell>
          <cell r="AG73" t="str">
            <v>N.D2121.Z.1311.0.2.</v>
          </cell>
          <cell r="AH73" t="str">
            <v>N.D2121.Z.1312.0.2.</v>
          </cell>
          <cell r="AI73" t="str">
            <v>N.D2121.Z.1313.0.2.</v>
          </cell>
          <cell r="AJ73" t="str">
            <v>N.D2121.Z.1314.0.2.</v>
          </cell>
          <cell r="AK73" t="str">
            <v>N.D2121.Z.14.0.2.</v>
          </cell>
          <cell r="AL73" t="str">
            <v>N.D2121.Z.1M.0.2.</v>
          </cell>
          <cell r="AM73" t="str">
            <v>N.D2121.Z.15.0.2.</v>
          </cell>
          <cell r="AN73" t="str">
            <v>N.D2121.Z.2.0.2.</v>
          </cell>
          <cell r="AO73" t="str">
            <v>N.D2121.Z.21.0.2.</v>
          </cell>
          <cell r="AP73" t="str">
            <v>N.D2121.Z.211.0.2.</v>
          </cell>
          <cell r="AQ73" t="str">
            <v>N.D2121.Z.2111.0.2.</v>
          </cell>
          <cell r="AR73" t="str">
            <v>N.D2121.Z.2112.0.2.</v>
          </cell>
          <cell r="AS73" t="str">
            <v>N.D2121.Z.212.0.2.</v>
          </cell>
          <cell r="AT73" t="str">
            <v>N.D2121.Z.22.0.2.</v>
          </cell>
        </row>
        <row r="74">
          <cell r="AA74" t="str">
            <v>N.D2122.Z.0.0.2.</v>
          </cell>
          <cell r="AB74" t="str">
            <v>N.D2122.Z.1.0.2.</v>
          </cell>
          <cell r="AC74" t="str">
            <v>N.D2122.Z.1N.0.2.</v>
          </cell>
          <cell r="AD74" t="str">
            <v>N.D2122.Z.11.0.2.</v>
          </cell>
          <cell r="AE74" t="str">
            <v>N.D2122.Z.12.0.2.</v>
          </cell>
          <cell r="AF74" t="str">
            <v>N.D2122.Z.13.0.2.</v>
          </cell>
          <cell r="AG74" t="str">
            <v>N.D2122.Z.1311.0.2.</v>
          </cell>
          <cell r="AH74" t="str">
            <v>N.D2122.Z.1312.0.2.</v>
          </cell>
          <cell r="AI74" t="str">
            <v>N.D2122.Z.1313.0.2.</v>
          </cell>
          <cell r="AJ74" t="str">
            <v>N.D2122.Z.1314.0.2.</v>
          </cell>
          <cell r="AK74" t="str">
            <v>N.D2122.Z.14.0.2.</v>
          </cell>
          <cell r="AL74" t="str">
            <v>N.D2122.Z.1M.0.2.</v>
          </cell>
          <cell r="AM74" t="str">
            <v>N.D2122.Z.15.0.2.</v>
          </cell>
          <cell r="AN74" t="str">
            <v>N.D2122.Z.2.0.2.</v>
          </cell>
          <cell r="AO74" t="str">
            <v>N.D2122.Z.21.0.2.</v>
          </cell>
          <cell r="AP74" t="str">
            <v>N.D2122.Z.211.0.2.</v>
          </cell>
          <cell r="AQ74" t="str">
            <v>N.D2122.Z.2111.0.2.</v>
          </cell>
          <cell r="AR74" t="str">
            <v>N.D2122.Z.2112.0.2.</v>
          </cell>
          <cell r="AS74" t="str">
            <v>N.D2122.Z.212.0.2.</v>
          </cell>
          <cell r="AT74" t="str">
            <v>N.D2122.Z.22.0.2.</v>
          </cell>
        </row>
        <row r="75">
          <cell r="AA75" t="str">
            <v>N.D214.Z.0.0.2.</v>
          </cell>
          <cell r="AB75" t="str">
            <v>N.D214.Z.1.0.2.</v>
          </cell>
          <cell r="AC75" t="str">
            <v>N.D214.Z.1N.0.2.</v>
          </cell>
          <cell r="AD75" t="str">
            <v>N.D214.Z.11.0.2.</v>
          </cell>
          <cell r="AE75" t="str">
            <v>N.D214.Z.12.0.2.</v>
          </cell>
          <cell r="AF75" t="str">
            <v>N.D214.Z.13.0.2.</v>
          </cell>
          <cell r="AG75" t="str">
            <v>N.D214.Z.1311.0.2.</v>
          </cell>
          <cell r="AH75" t="str">
            <v>N.D214.Z.1312.0.2.</v>
          </cell>
          <cell r="AI75" t="str">
            <v>N.D214.Z.1313.0.2.</v>
          </cell>
          <cell r="AJ75" t="str">
            <v>N.D214.Z.1314.0.2.</v>
          </cell>
          <cell r="AK75" t="str">
            <v>N.D214.Z.14.0.2.</v>
          </cell>
          <cell r="AL75" t="str">
            <v>N.D214.Z.1M.0.2.</v>
          </cell>
          <cell r="AM75" t="str">
            <v>N.D214.Z.15.0.2.</v>
          </cell>
          <cell r="AN75" t="str">
            <v>N.D214.Z.2.0.2.</v>
          </cell>
          <cell r="AO75" t="str">
            <v>N.D214.Z.21.0.2.</v>
          </cell>
          <cell r="AP75" t="str">
            <v>N.D214.Z.211.0.2.</v>
          </cell>
          <cell r="AQ75" t="str">
            <v>N.D214.Z.2111.0.2.</v>
          </cell>
          <cell r="AR75" t="str">
            <v>N.D214.Z.2112.0.2.</v>
          </cell>
          <cell r="AS75" t="str">
            <v>N.D214.Z.212.0.2.</v>
          </cell>
          <cell r="AT75" t="str">
            <v>N.D214.Z.22.0.2.</v>
          </cell>
        </row>
        <row r="76">
          <cell r="F76" t="str">
            <v>N.D29.Z.0.0.1.</v>
          </cell>
          <cell r="G76" t="str">
            <v>N.D29.Z.1.0.1.</v>
          </cell>
          <cell r="H76" t="str">
            <v>N.D29.Z.1N.0.1.</v>
          </cell>
          <cell r="I76" t="str">
            <v>N.D29.Z.11.0.1.</v>
          </cell>
          <cell r="J76" t="str">
            <v>N.D29.Z.12.0.1.</v>
          </cell>
          <cell r="K76" t="str">
            <v>N.D29.Z.13.0.1.</v>
          </cell>
          <cell r="L76" t="str">
            <v>N.D29.Z.1311.0.1.</v>
          </cell>
          <cell r="M76" t="str">
            <v>N.D29.Z.1312.0.1.</v>
          </cell>
          <cell r="N76" t="str">
            <v>N.D29.Z.1313.0.1.</v>
          </cell>
          <cell r="O76" t="str">
            <v>N.D29.Z.1314.0.1.</v>
          </cell>
          <cell r="P76" t="str">
            <v>N.D29.Z.14.0.1.</v>
          </cell>
          <cell r="Q76" t="str">
            <v>N.D29.Z.1M.0.1.</v>
          </cell>
          <cell r="R76" t="str">
            <v>N.D29.Z.15.0.1.</v>
          </cell>
          <cell r="S76" t="str">
            <v>N.D29.Z.2.0.1.</v>
          </cell>
          <cell r="T76" t="str">
            <v>N.D29.Z.21.0.1.</v>
          </cell>
          <cell r="U76" t="str">
            <v>N.D29.Z.211.0.1.</v>
          </cell>
          <cell r="V76" t="str">
            <v>N.D29.Z.2111.0.1.</v>
          </cell>
          <cell r="W76" t="str">
            <v>N.D29.Z.2112.0.1.</v>
          </cell>
          <cell r="X76" t="str">
            <v>N.D29.Z.212.0.1.</v>
          </cell>
          <cell r="Y76" t="str">
            <v>N.D29.Z.22.0.1.</v>
          </cell>
          <cell r="AA76" t="str">
            <v>N.D29.Z.0.0.2.</v>
          </cell>
          <cell r="AB76" t="str">
            <v>N.D29.Z.1.0.2.</v>
          </cell>
          <cell r="AC76" t="str">
            <v>N.D29.Z.1N.0.2.</v>
          </cell>
          <cell r="AD76" t="str">
            <v>N.D29.Z.11.0.2.</v>
          </cell>
          <cell r="AE76" t="str">
            <v>N.D29.Z.12.0.2.</v>
          </cell>
          <cell r="AF76" t="str">
            <v>N.D29.Z.13.0.2.</v>
          </cell>
          <cell r="AG76" t="str">
            <v>N.D29.Z.1311.0.2.</v>
          </cell>
          <cell r="AH76" t="str">
            <v>N.D29.Z.1312.0.2.</v>
          </cell>
          <cell r="AI76" t="str">
            <v>N.D29.Z.1313.0.2.</v>
          </cell>
          <cell r="AJ76" t="str">
            <v>N.D29.Z.1314.0.2.</v>
          </cell>
          <cell r="AK76" t="str">
            <v>N.D29.Z.14.0.2.</v>
          </cell>
          <cell r="AL76" t="str">
            <v>N.D29.Z.1M.0.2.</v>
          </cell>
          <cell r="AM76" t="str">
            <v>N.D29.Z.15.0.2.</v>
          </cell>
          <cell r="AN76" t="str">
            <v>N.D29.Z.2.0.2.</v>
          </cell>
          <cell r="AO76" t="str">
            <v>N.D29.Z.21.0.2.</v>
          </cell>
          <cell r="AP76" t="str">
            <v>N.D29.Z.211.0.2.</v>
          </cell>
          <cell r="AQ76" t="str">
            <v>N.D29.Z.2111.0.2.</v>
          </cell>
          <cell r="AR76" t="str">
            <v>N.D29.Z.2112.0.2.</v>
          </cell>
          <cell r="AS76" t="str">
            <v>N.D29.Z.212.0.2.</v>
          </cell>
          <cell r="AT76" t="str">
            <v>N.D29.Z.22.0.2.</v>
          </cell>
        </row>
        <row r="77">
          <cell r="F77" t="str">
            <v>N.D31.Z.0.0.1.</v>
          </cell>
          <cell r="G77" t="str">
            <v>N.D31.Z.1.0.1.</v>
          </cell>
          <cell r="H77" t="str">
            <v>N.D31.Z.1N.0.1.</v>
          </cell>
          <cell r="I77" t="str">
            <v>N.D31.Z.11.0.1.</v>
          </cell>
          <cell r="J77" t="str">
            <v>N.D31.Z.12.0.1.</v>
          </cell>
          <cell r="K77" t="str">
            <v>N.D31.Z.13.0.1.</v>
          </cell>
          <cell r="L77" t="str">
            <v>N.D31.Z.1311.0.1.</v>
          </cell>
          <cell r="M77" t="str">
            <v>N.D31.Z.1312.0.1.</v>
          </cell>
          <cell r="N77" t="str">
            <v>N.D31.Z.1313.0.1.</v>
          </cell>
          <cell r="O77" t="str">
            <v>N.D31.Z.1314.0.1.</v>
          </cell>
          <cell r="P77" t="str">
            <v>N.D31.Z.14.0.1.</v>
          </cell>
          <cell r="Q77" t="str">
            <v>N.D31.Z.1M.0.1.</v>
          </cell>
          <cell r="R77" t="str">
            <v>N.D31.Z.15.0.1.</v>
          </cell>
          <cell r="S77" t="str">
            <v>N.D31.Z.2.0.1.</v>
          </cell>
          <cell r="T77" t="str">
            <v>N.D31.Z.21.0.1.</v>
          </cell>
          <cell r="U77" t="str">
            <v>N.D31.Z.211.0.1.</v>
          </cell>
          <cell r="V77" t="str">
            <v>N.D31.Z.2111.0.1.</v>
          </cell>
          <cell r="W77" t="str">
            <v>N.D31.Z.2112.0.1.</v>
          </cell>
          <cell r="X77" t="str">
            <v>N.D31.Z.212.0.1.</v>
          </cell>
          <cell r="Y77" t="str">
            <v>N.D31.Z.22.0.1.</v>
          </cell>
          <cell r="AA77" t="str">
            <v>N.D31.Z.0.0.2.</v>
          </cell>
          <cell r="AB77" t="str">
            <v>N.D31.Z.1.0.2.</v>
          </cell>
          <cell r="AC77" t="str">
            <v>N.D31.Z.1N.0.2.</v>
          </cell>
          <cell r="AD77" t="str">
            <v>N.D31.Z.11.0.2.</v>
          </cell>
          <cell r="AE77" t="str">
            <v>N.D31.Z.12.0.2.</v>
          </cell>
          <cell r="AF77" t="str">
            <v>N.D31.Z.13.0.2.</v>
          </cell>
          <cell r="AG77" t="str">
            <v>N.D31.Z.1311.0.2.</v>
          </cell>
          <cell r="AH77" t="str">
            <v>N.D31.Z.1312.0.2.</v>
          </cell>
          <cell r="AI77" t="str">
            <v>N.D31.Z.1313.0.2.</v>
          </cell>
          <cell r="AJ77" t="str">
            <v>N.D31.Z.1314.0.2.</v>
          </cell>
          <cell r="AK77" t="str">
            <v>N.D31.Z.14.0.2.</v>
          </cell>
          <cell r="AL77" t="str">
            <v>N.D31.Z.1M.0.2.</v>
          </cell>
          <cell r="AM77" t="str">
            <v>N.D31.Z.15.0.2.</v>
          </cell>
          <cell r="AN77" t="str">
            <v>N.D31.Z.2.0.2.</v>
          </cell>
          <cell r="AO77" t="str">
            <v>N.D31.Z.21.0.2.</v>
          </cell>
          <cell r="AP77" t="str">
            <v>N.D31.Z.211.0.2.</v>
          </cell>
          <cell r="AQ77" t="str">
            <v>N.D31.Z.2111.0.2.</v>
          </cell>
          <cell r="AR77" t="str">
            <v>N.D31.Z.2112.0.2.</v>
          </cell>
          <cell r="AS77" t="str">
            <v>N.D31.Z.212.0.2.</v>
          </cell>
          <cell r="AT77" t="str">
            <v>N.D31.Z.22.0.2.</v>
          </cell>
        </row>
        <row r="78">
          <cell r="F78" t="str">
            <v>N.D39.Z.0.0.1.</v>
          </cell>
          <cell r="G78" t="str">
            <v>N.D39.Z.1.0.1.</v>
          </cell>
          <cell r="H78" t="str">
            <v>N.D39.Z.1N.0.1.</v>
          </cell>
          <cell r="I78" t="str">
            <v>N.D39.Z.11.0.1.</v>
          </cell>
          <cell r="J78" t="str">
            <v>N.D39.Z.12.0.1.</v>
          </cell>
          <cell r="K78" t="str">
            <v>N.D39.Z.13.0.1.</v>
          </cell>
          <cell r="L78" t="str">
            <v>N.D39.Z.1311.0.1.</v>
          </cell>
          <cell r="M78" t="str">
            <v>N.D39.Z.1312.0.1.</v>
          </cell>
          <cell r="N78" t="str">
            <v>N.D39.Z.1313.0.1.</v>
          </cell>
          <cell r="O78" t="str">
            <v>N.D39.Z.1314.0.1.</v>
          </cell>
          <cell r="P78" t="str">
            <v>N.D39.Z.14.0.1.</v>
          </cell>
          <cell r="Q78" t="str">
            <v>N.D39.Z.1M.0.1.</v>
          </cell>
          <cell r="R78" t="str">
            <v>N.D39.Z.15.0.1.</v>
          </cell>
          <cell r="S78" t="str">
            <v>N.D39.Z.2.0.1.</v>
          </cell>
          <cell r="T78" t="str">
            <v>N.D39.Z.21.0.1.</v>
          </cell>
          <cell r="U78" t="str">
            <v>N.D39.Z.211.0.1.</v>
          </cell>
          <cell r="V78" t="str">
            <v>N.D39.Z.2111.0.1.</v>
          </cell>
          <cell r="W78" t="str">
            <v>N.D39.Z.2112.0.1.</v>
          </cell>
          <cell r="X78" t="str">
            <v>N.D39.Z.212.0.1.</v>
          </cell>
          <cell r="Y78" t="str">
            <v>N.D39.Z.22.0.1.</v>
          </cell>
          <cell r="AA78" t="str">
            <v>N.D39.Z.0.0.2.</v>
          </cell>
          <cell r="AB78" t="str">
            <v>N.D39.Z.1.0.2.</v>
          </cell>
          <cell r="AC78" t="str">
            <v>N.D39.Z.1N.0.2.</v>
          </cell>
          <cell r="AD78" t="str">
            <v>N.D39.Z.11.0.2.</v>
          </cell>
          <cell r="AE78" t="str">
            <v>N.D39.Z.12.0.2.</v>
          </cell>
          <cell r="AF78" t="str">
            <v>N.D39.Z.13.0.2.</v>
          </cell>
          <cell r="AG78" t="str">
            <v>N.D39.Z.1311.0.2.</v>
          </cell>
          <cell r="AH78" t="str">
            <v>N.D39.Z.1312.0.2.</v>
          </cell>
          <cell r="AI78" t="str">
            <v>N.D39.Z.1313.0.2.</v>
          </cell>
          <cell r="AJ78" t="str">
            <v>N.D39.Z.1314.0.2.</v>
          </cell>
          <cell r="AK78" t="str">
            <v>N.D39.Z.14.0.2.</v>
          </cell>
          <cell r="AL78" t="str">
            <v>N.D39.Z.1M.0.2.</v>
          </cell>
          <cell r="AM78" t="str">
            <v>N.D39.Z.15.0.2.</v>
          </cell>
          <cell r="AN78" t="str">
            <v>N.D39.Z.2.0.2.</v>
          </cell>
          <cell r="AO78" t="str">
            <v>N.D39.Z.21.0.2.</v>
          </cell>
          <cell r="AP78" t="str">
            <v>N.D39.Z.211.0.2.</v>
          </cell>
          <cell r="AQ78" t="str">
            <v>N.D39.Z.2111.0.2.</v>
          </cell>
          <cell r="AR78" t="str">
            <v>N.D39.Z.2112.0.2.</v>
          </cell>
          <cell r="AS78" t="str">
            <v>N.D39.Z.212.0.2.</v>
          </cell>
          <cell r="AT78" t="str">
            <v>N.D39.Z.22.0.2.</v>
          </cell>
        </row>
        <row r="79">
          <cell r="F79" t="str">
            <v>N.D21X31.Z.0.0.1.</v>
          </cell>
          <cell r="AA79" t="str">
            <v>N.D21X31.Z.0.0.2.</v>
          </cell>
          <cell r="AB79" t="str">
            <v>N.D21X31.Z.1.0.2.</v>
          </cell>
          <cell r="AC79" t="str">
            <v>N.D21X31.Z.1N.0.2.</v>
          </cell>
          <cell r="AD79" t="str">
            <v>N.D21X31.Z.11.0.2.</v>
          </cell>
          <cell r="AE79" t="str">
            <v>N.D21X31.Z.12.0.2.</v>
          </cell>
          <cell r="AF79" t="str">
            <v>N.D21X31.Z.13.0.2.</v>
          </cell>
          <cell r="AG79" t="str">
            <v>N.D21X31.Z.1311.0.2.</v>
          </cell>
          <cell r="AH79" t="str">
            <v>N.D21X31.Z.1312.0.2.</v>
          </cell>
          <cell r="AI79" t="str">
            <v>N.D21X31.Z.1313.0.2.</v>
          </cell>
          <cell r="AJ79" t="str">
            <v>N.D21X31.Z.1314.0.2.</v>
          </cell>
          <cell r="AK79" t="str">
            <v>N.D21X31.Z.14.0.2.</v>
          </cell>
          <cell r="AL79" t="str">
            <v>N.D21X31.Z.1M.0.2.</v>
          </cell>
          <cell r="AM79" t="str">
            <v>N.D21X31.Z.15.0.2.</v>
          </cell>
          <cell r="AN79" t="str">
            <v>N.D21X31.Z.2.0.2.</v>
          </cell>
          <cell r="AO79" t="str">
            <v>N.D21X31.Z.21.0.2.</v>
          </cell>
          <cell r="AP79" t="str">
            <v>N.D21X31.Z.211.0.2.</v>
          </cell>
          <cell r="AQ79" t="str">
            <v>N.D21X31.Z.2111.0.2.</v>
          </cell>
          <cell r="AR79" t="str">
            <v>N.D21X31.Z.2112.0.2.</v>
          </cell>
          <cell r="AS79" t="str">
            <v>N.D21X31.Z.212.0.2.</v>
          </cell>
          <cell r="AT79" t="str">
            <v>N.D21X31.Z.22.0.2.</v>
          </cell>
        </row>
        <row r="80">
          <cell r="F80" t="str">
            <v>N.P119A.Z.0.0.1.</v>
          </cell>
          <cell r="G80" t="str">
            <v>N.P119A.Z.1.0.1.</v>
          </cell>
          <cell r="H80" t="str">
            <v>N.P119A.Z.1N.0.1.</v>
          </cell>
          <cell r="I80" t="str">
            <v>N.P119A.Z.11.0.1.</v>
          </cell>
          <cell r="J80" t="str">
            <v>N.P119A.Z.12.0.1.</v>
          </cell>
          <cell r="K80" t="str">
            <v>N.P119A.Z.13.0.1.</v>
          </cell>
          <cell r="L80" t="str">
            <v>N.P119A.Z.1311.0.1.</v>
          </cell>
          <cell r="M80" t="str">
            <v>N.P119A.Z.1312.0.1.</v>
          </cell>
          <cell r="N80" t="str">
            <v>N.P119A.Z.1313.0.1.</v>
          </cell>
          <cell r="O80" t="str">
            <v>N.P119A.Z.1314.0.1.</v>
          </cell>
          <cell r="P80" t="str">
            <v>N.P119A.Z.14.0.1.</v>
          </cell>
          <cell r="Q80" t="str">
            <v>N.P119A.Z.1M.0.1.</v>
          </cell>
          <cell r="R80" t="str">
            <v>N.P119A.Z.15.0.1.</v>
          </cell>
          <cell r="S80" t="str">
            <v>N.P119A.Z.2.0.1.</v>
          </cell>
          <cell r="T80" t="str">
            <v>N.P119A.Z.21.0.1.</v>
          </cell>
          <cell r="U80" t="str">
            <v>N.P119A.Z.211.0.1.</v>
          </cell>
          <cell r="V80" t="str">
            <v>N.P119A.Z.2111.0.1.</v>
          </cell>
          <cell r="W80" t="str">
            <v>N.P119A.Z.2112.0.1.</v>
          </cell>
          <cell r="X80" t="str">
            <v>N.P119A.Z.212.0.1.</v>
          </cell>
          <cell r="Y80" t="str">
            <v>N.P119A.Z.22.0.1.</v>
          </cell>
          <cell r="AA80" t="str">
            <v>N.P119A.Z.0.0.2.</v>
          </cell>
          <cell r="AB80" t="str">
            <v>N.P119A.Z.1.0.2.</v>
          </cell>
          <cell r="AC80" t="str">
            <v>N.P119A.Z.1N.0.2.</v>
          </cell>
          <cell r="AD80" t="str">
            <v>N.P119A.Z.11.0.2.</v>
          </cell>
          <cell r="AE80" t="str">
            <v>N.P119A.Z.12.0.2.</v>
          </cell>
          <cell r="AF80" t="str">
            <v>N.P119A.Z.13.0.2.</v>
          </cell>
          <cell r="AG80" t="str">
            <v>N.P119A.Z.1311.0.2.</v>
          </cell>
          <cell r="AH80" t="str">
            <v>N.P119A.Z.1312.0.2.</v>
          </cell>
          <cell r="AI80" t="str">
            <v>N.P119A.Z.1313.0.2.</v>
          </cell>
          <cell r="AJ80" t="str">
            <v>N.P119A.Z.1314.0.2.</v>
          </cell>
          <cell r="AK80" t="str">
            <v>N.P119A.Z.14.0.2.</v>
          </cell>
          <cell r="AL80" t="str">
            <v>N.P119A.Z.1M.0.2.</v>
          </cell>
          <cell r="AM80" t="str">
            <v>N.P119A.Z.15.0.2.</v>
          </cell>
          <cell r="AN80" t="str">
            <v>N.P119A.Z.2.0.2.</v>
          </cell>
          <cell r="AO80" t="str">
            <v>N.P119A.Z.21.0.2.</v>
          </cell>
          <cell r="AP80" t="str">
            <v>N.P119A.Z.211.0.2.</v>
          </cell>
          <cell r="AQ80" t="str">
            <v>N.P119A.Z.2111.0.2.</v>
          </cell>
          <cell r="AR80" t="str">
            <v>N.P119A.Z.2112.0.2.</v>
          </cell>
          <cell r="AS80" t="str">
            <v>N.P119A.Z.212.0.2.</v>
          </cell>
          <cell r="AT80" t="str">
            <v>N.P119A.Z.22.0.2.</v>
          </cell>
        </row>
        <row r="81">
          <cell r="F81" t="str">
            <v>N.D41.Z.0.0.1.</v>
          </cell>
          <cell r="G81" t="str">
            <v>N.D41.Z.1.0.1.</v>
          </cell>
          <cell r="I81" t="str">
            <v>N.D41.Z.11.0.1.</v>
          </cell>
          <cell r="J81" t="str">
            <v>N.D41.Z.12.0.1.</v>
          </cell>
          <cell r="K81" t="str">
            <v>N.D41.Z.13.0.1.</v>
          </cell>
          <cell r="L81" t="str">
            <v>N.D41.Z.1311.0.1.</v>
          </cell>
          <cell r="M81" t="str">
            <v>N.D41.Z.1312.0.1.</v>
          </cell>
          <cell r="N81" t="str">
            <v>N.D41.Z.1313.0.1.</v>
          </cell>
          <cell r="O81" t="str">
            <v>N.D41.Z.1314.0.1.</v>
          </cell>
          <cell r="P81" t="str">
            <v>N.D41.Z.14.0.1.</v>
          </cell>
          <cell r="Q81" t="str">
            <v>N.D41.Z.1M.0.1.</v>
          </cell>
          <cell r="R81" t="str">
            <v>N.D41.Z.15.0.1.</v>
          </cell>
          <cell r="S81" t="str">
            <v>N.D41.Z.2.0.1.</v>
          </cell>
          <cell r="T81" t="str">
            <v>N.D41.Z.21.0.1.</v>
          </cell>
          <cell r="U81" t="str">
            <v>N.D41.Z.211.0.1.</v>
          </cell>
          <cell r="V81" t="str">
            <v>N.D41.Z.2111.0.1.</v>
          </cell>
          <cell r="W81" t="str">
            <v>N.D41.Z.2112.0.1.</v>
          </cell>
          <cell r="X81" t="str">
            <v>N.D41.Z.212.0.1.</v>
          </cell>
          <cell r="Y81" t="str">
            <v>N.D41.Z.22.0.1.</v>
          </cell>
          <cell r="AA81" t="str">
            <v>N.D41.Z.0.0.2.</v>
          </cell>
          <cell r="AB81" t="str">
            <v>N.D41.Z.1.0.2.</v>
          </cell>
          <cell r="AC81" t="str">
            <v>N.D41.Z.1N.0.2.</v>
          </cell>
          <cell r="AD81" t="str">
            <v>N.D41.Z.11.0.2.</v>
          </cell>
          <cell r="AE81" t="str">
            <v>N.D41.Z.12.0.2.</v>
          </cell>
          <cell r="AF81" t="str">
            <v>N.D41.Z.13.0.2.</v>
          </cell>
          <cell r="AG81" t="str">
            <v>N.D41.Z.1311.0.2.</v>
          </cell>
          <cell r="AH81" t="str">
            <v>N.D41.Z.1312.0.2.</v>
          </cell>
          <cell r="AI81" t="str">
            <v>N.D41.Z.1313.0.2.</v>
          </cell>
          <cell r="AJ81" t="str">
            <v>N.D41.Z.1314.0.2.</v>
          </cell>
          <cell r="AK81" t="str">
            <v>N.D41.Z.14.0.2.</v>
          </cell>
          <cell r="AL81" t="str">
            <v>N.D41.Z.1M.0.2.</v>
          </cell>
          <cell r="AM81" t="str">
            <v>N.D41.Z.15.0.2.</v>
          </cell>
          <cell r="AN81" t="str">
            <v>N.D41.Z.2.0.2.</v>
          </cell>
          <cell r="AO81" t="str">
            <v>N.D41.Z.21.0.2.</v>
          </cell>
          <cell r="AP81" t="str">
            <v>N.D41.Z.211.0.2.</v>
          </cell>
          <cell r="AQ81" t="str">
            <v>N.D41.Z.2111.0.2.</v>
          </cell>
          <cell r="AR81" t="str">
            <v>N.D41.Z.2112.0.2.</v>
          </cell>
          <cell r="AS81" t="str">
            <v>N.D41.Z.212.0.2.</v>
          </cell>
          <cell r="AT81" t="str">
            <v>N.D41.Z.22.0.2.</v>
          </cell>
        </row>
        <row r="82">
          <cell r="F82" t="str">
            <v>N.D41.Z.0.13.1.</v>
          </cell>
          <cell r="G82" t="str">
            <v>N.D41.Z.1.13.1.</v>
          </cell>
          <cell r="I82" t="str">
            <v>N.D41.Z.11.13.1.</v>
          </cell>
          <cell r="J82" t="str">
            <v>N.D41.Z.12.13.1.</v>
          </cell>
          <cell r="K82" t="str">
            <v>N.D41.Z.13.13.1.</v>
          </cell>
          <cell r="L82" t="str">
            <v>N.D41.Z.1311.13.1.</v>
          </cell>
          <cell r="M82" t="str">
            <v>N.D41.Z.1312.13.1.</v>
          </cell>
          <cell r="N82" t="str">
            <v>N.D41.Z.1313.13.1.</v>
          </cell>
          <cell r="O82" t="str">
            <v>N.D41.Z.1314.13.1.</v>
          </cell>
          <cell r="P82" t="str">
            <v>N.D41.Z.14.13.1.</v>
          </cell>
          <cell r="Q82" t="str">
            <v>N.D41.Z.1M.13.1.</v>
          </cell>
          <cell r="R82" t="str">
            <v>N.D41.Z.15.13.1.</v>
          </cell>
          <cell r="S82" t="str">
            <v>N.D41.Z.2.13.1.</v>
          </cell>
          <cell r="T82" t="str">
            <v>N.D41.Z.21.13.1.</v>
          </cell>
          <cell r="U82" t="str">
            <v>N.D41.Z.211.13.1.</v>
          </cell>
          <cell r="V82" t="str">
            <v>N.D41.Z.2111.13.1.</v>
          </cell>
          <cell r="W82" t="str">
            <v>N.D41.Z.2112.13.1.</v>
          </cell>
          <cell r="X82" t="str">
            <v>N.D41.Z.212.13.1.</v>
          </cell>
          <cell r="Y82" t="str">
            <v>N.D41.Z.22.13.1.</v>
          </cell>
          <cell r="AA82" t="str">
            <v>N.D41.Z.0.13.2.</v>
          </cell>
          <cell r="AB82" t="str">
            <v>N.D41.Z.1.13.2.</v>
          </cell>
          <cell r="AC82" t="str">
            <v>N.D41.Z.1N.13.2.</v>
          </cell>
          <cell r="AD82" t="str">
            <v>N.D41.Z.11.13.2.</v>
          </cell>
          <cell r="AE82" t="str">
            <v>N.D41.Z.12.13.2.</v>
          </cell>
          <cell r="AF82" t="str">
            <v>N.D41.Z.13.13.2.</v>
          </cell>
          <cell r="AG82" t="str">
            <v>N.D41.Z.1311.13.2.</v>
          </cell>
          <cell r="AH82" t="str">
            <v>N.D41.Z.1312.13.2.</v>
          </cell>
          <cell r="AI82" t="str">
            <v>N.D41.Z.1313.13.2.</v>
          </cell>
          <cell r="AJ82" t="str">
            <v>N.D41.Z.1314.13.2.</v>
          </cell>
          <cell r="AK82" t="str">
            <v>N.D41.Z.14.13.2.</v>
          </cell>
          <cell r="AL82" t="str">
            <v>N.D41.Z.1M.13.2.</v>
          </cell>
          <cell r="AM82" t="str">
            <v>N.D41.Z.15.13.2.</v>
          </cell>
          <cell r="AN82" t="str">
            <v>N.D41.Z.2.13.2.</v>
          </cell>
          <cell r="AO82" t="str">
            <v>N.D41.Z.21.13.2.</v>
          </cell>
          <cell r="AP82" t="str">
            <v>N.D41.Z.211.13.2.</v>
          </cell>
          <cell r="AQ82" t="str">
            <v>N.D41.Z.2111.13.2.</v>
          </cell>
          <cell r="AR82" t="str">
            <v>N.D41.Z.2112.13.2.</v>
          </cell>
          <cell r="AS82" t="str">
            <v>N.D41.Z.212.13.2.</v>
          </cell>
          <cell r="AT82" t="str">
            <v>N.D41.Z.22.13.2.</v>
          </cell>
        </row>
        <row r="83">
          <cell r="F83" t="str">
            <v>N.D41.Z.0.U.1.</v>
          </cell>
          <cell r="G83" t="str">
            <v>N.D41.Z.1.U.1.</v>
          </cell>
          <cell r="I83" t="str">
            <v>N.D41.Z.11.U.1.</v>
          </cell>
          <cell r="J83" t="str">
            <v>N.D41.Z.12.U.1.</v>
          </cell>
          <cell r="K83" t="str">
            <v>N.D41.Z.13.U.1.</v>
          </cell>
          <cell r="L83" t="str">
            <v>N.D41.Z.1311.U.1.</v>
          </cell>
          <cell r="M83" t="str">
            <v>N.D41.Z.1312.U.1.</v>
          </cell>
          <cell r="N83" t="str">
            <v>N.D41.Z.1313.U.1.</v>
          </cell>
          <cell r="O83" t="str">
            <v>N.D41.Z.1314.U.1.</v>
          </cell>
          <cell r="P83" t="str">
            <v>N.D41.Z.14.U.1.</v>
          </cell>
          <cell r="Q83" t="str">
            <v>N.D41.Z.1M.U.1.</v>
          </cell>
          <cell r="R83" t="str">
            <v>N.D41.Z.15.U.1.</v>
          </cell>
          <cell r="S83" t="str">
            <v>N.D41.Z.2.U.1.</v>
          </cell>
          <cell r="T83" t="str">
            <v>N.D41.Z.21.U.1.</v>
          </cell>
          <cell r="U83" t="str">
            <v>N.D41.Z.211.U.1.</v>
          </cell>
          <cell r="V83" t="str">
            <v>N.D41.Z.2111.U.1.</v>
          </cell>
          <cell r="W83" t="str">
            <v>N.D41.Z.2112.U.1.</v>
          </cell>
          <cell r="X83" t="str">
            <v>N.D41.Z.212.U.1.</v>
          </cell>
          <cell r="Y83" t="str">
            <v>N.D41.Z.22.U.1.</v>
          </cell>
          <cell r="AA83" t="str">
            <v>N.D41.Z.0.U.2.</v>
          </cell>
          <cell r="AB83" t="str">
            <v>N.D41.Z.1.U.2.</v>
          </cell>
          <cell r="AC83" t="str">
            <v>N.D41.Z.1N.U.2.</v>
          </cell>
          <cell r="AD83" t="str">
            <v>N.D41.Z.11.U.2.</v>
          </cell>
          <cell r="AE83" t="str">
            <v>N.D41.Z.12.U.2.</v>
          </cell>
          <cell r="AF83" t="str">
            <v>N.D41.Z.13.U.2.</v>
          </cell>
          <cell r="AG83" t="str">
            <v>N.D41.Z.1311.U.2.</v>
          </cell>
          <cell r="AH83" t="str">
            <v>N.D41.Z.1312.U.2.</v>
          </cell>
          <cell r="AI83" t="str">
            <v>N.D41.Z.1313.U.2.</v>
          </cell>
          <cell r="AJ83" t="str">
            <v>N.D41.Z.1314.U.2.</v>
          </cell>
          <cell r="AK83" t="str">
            <v>N.D41.Z.14.U.2.</v>
          </cell>
          <cell r="AL83" t="str">
            <v>N.D41.Z.1M.U.2.</v>
          </cell>
          <cell r="AM83" t="str">
            <v>N.D41.Z.15.U.2.</v>
          </cell>
          <cell r="AN83" t="str">
            <v>N.D41.Z.2.U.2.</v>
          </cell>
          <cell r="AO83" t="str">
            <v>N.D41.Z.21.U.2.</v>
          </cell>
          <cell r="AP83" t="str">
            <v>N.D41.Z.211.U.2.</v>
          </cell>
          <cell r="AQ83" t="str">
            <v>N.D41.Z.2111.U.2.</v>
          </cell>
          <cell r="AR83" t="str">
            <v>N.D41.Z.2112.U.2.</v>
          </cell>
          <cell r="AS83" t="str">
            <v>N.D41.Z.212.U.2.</v>
          </cell>
          <cell r="AT83" t="str">
            <v>N.D41.Z.22.U.2.</v>
          </cell>
        </row>
        <row r="84">
          <cell r="F84" t="str">
            <v>N.D42.Z.0.0.1.</v>
          </cell>
          <cell r="G84" t="str">
            <v>N.D42.Z.1.0.1.</v>
          </cell>
          <cell r="I84" t="str">
            <v>N.D42.Z.11.0.1.</v>
          </cell>
          <cell r="J84" t="str">
            <v>N.D42.Z.12.0.1.</v>
          </cell>
          <cell r="K84" t="str">
            <v>N.D42.Z.13.0.1.</v>
          </cell>
          <cell r="L84" t="str">
            <v>N.D42.Z.1311.0.1.</v>
          </cell>
          <cell r="M84" t="str">
            <v>N.D42.Z.1312.0.1.</v>
          </cell>
          <cell r="N84" t="str">
            <v>N.D42.Z.1313.0.1.</v>
          </cell>
          <cell r="O84" t="str">
            <v>N.D42.Z.1314.0.1.</v>
          </cell>
          <cell r="P84" t="str">
            <v>N.D42.Z.14.0.1.</v>
          </cell>
          <cell r="Q84" t="str">
            <v>N.D42.Z.1M.0.1.</v>
          </cell>
          <cell r="R84" t="str">
            <v>N.D42.Z.15.0.1.</v>
          </cell>
          <cell r="S84" t="str">
            <v>N.D42.Z.2.0.1.</v>
          </cell>
          <cell r="T84" t="str">
            <v>N.D42.Z.21.0.1.</v>
          </cell>
          <cell r="U84" t="str">
            <v>N.D42.Z.211.0.1.</v>
          </cell>
          <cell r="V84" t="str">
            <v>N.D42.Z.2111.0.1.</v>
          </cell>
          <cell r="W84" t="str">
            <v>N.D42.Z.2112.0.1.</v>
          </cell>
          <cell r="X84" t="str">
            <v>N.D42.Z.212.0.1.</v>
          </cell>
          <cell r="Y84" t="str">
            <v>N.D42.Z.22.0.1.</v>
          </cell>
          <cell r="AA84" t="str">
            <v>N.D42.Z.0.0.2.</v>
          </cell>
          <cell r="AB84" t="str">
            <v>N.D42.Z.1.0.2.</v>
          </cell>
          <cell r="AC84" t="str">
            <v>N.D42.Z.1N.0.2.</v>
          </cell>
          <cell r="AD84" t="str">
            <v>N.D42.Z.11.0.2.</v>
          </cell>
          <cell r="AE84" t="str">
            <v>N.D42.Z.12.0.2.</v>
          </cell>
          <cell r="AF84" t="str">
            <v>N.D42.Z.13.0.2.</v>
          </cell>
          <cell r="AG84" t="str">
            <v>N.D42.Z.1311.0.2.</v>
          </cell>
          <cell r="AH84" t="str">
            <v>N.D42.Z.1312.0.2.</v>
          </cell>
          <cell r="AI84" t="str">
            <v>N.D42.Z.1313.0.2.</v>
          </cell>
          <cell r="AJ84" t="str">
            <v>N.D42.Z.1314.0.2.</v>
          </cell>
          <cell r="AK84" t="str">
            <v>N.D42.Z.14.0.2.</v>
          </cell>
          <cell r="AL84" t="str">
            <v>N.D42.Z.1M.0.2.</v>
          </cell>
          <cell r="AM84" t="str">
            <v>N.D42.Z.15.0.2.</v>
          </cell>
          <cell r="AN84" t="str">
            <v>N.D42.Z.2.0.2.</v>
          </cell>
          <cell r="AO84" t="str">
            <v>N.D42.Z.21.0.2.</v>
          </cell>
          <cell r="AP84" t="str">
            <v>N.D42.Z.211.0.2.</v>
          </cell>
          <cell r="AQ84" t="str">
            <v>N.D42.Z.2111.0.2.</v>
          </cell>
          <cell r="AR84" t="str">
            <v>N.D42.Z.2112.0.2.</v>
          </cell>
          <cell r="AS84" t="str">
            <v>N.D42.Z.212.0.2.</v>
          </cell>
          <cell r="AT84" t="str">
            <v>N.D42.Z.22.0.2.</v>
          </cell>
        </row>
        <row r="85">
          <cell r="F85" t="str">
            <v>N.D42.Z.0.13.1.</v>
          </cell>
          <cell r="G85" t="str">
            <v>N.D42.Z.1.13.1.</v>
          </cell>
          <cell r="I85" t="str">
            <v>N.D42.Z.11.13.1.</v>
          </cell>
          <cell r="J85" t="str">
            <v>N.D42.Z.12.13.1.</v>
          </cell>
          <cell r="K85" t="str">
            <v>N.D42.Z.13.13.1.</v>
          </cell>
          <cell r="L85" t="str">
            <v>N.D42.Z.1311.13.1.</v>
          </cell>
          <cell r="M85" t="str">
            <v>N.D42.Z.1312.13.1.</v>
          </cell>
          <cell r="N85" t="str">
            <v>N.D42.Z.1313.13.1.</v>
          </cell>
          <cell r="O85" t="str">
            <v>N.D42.Z.1314.13.1.</v>
          </cell>
          <cell r="P85" t="str">
            <v>N.D42.Z.14.13.1.</v>
          </cell>
          <cell r="Q85" t="str">
            <v>N.D42.Z.1M.13.1.</v>
          </cell>
          <cell r="R85" t="str">
            <v>N.D42.Z.15.13.1.</v>
          </cell>
          <cell r="S85" t="str">
            <v>N.D42.Z.2.13.1.</v>
          </cell>
          <cell r="T85" t="str">
            <v>N.D42.Z.21.13.1.</v>
          </cell>
          <cell r="U85" t="str">
            <v>N.D42.Z.211.13.1.</v>
          </cell>
          <cell r="V85" t="str">
            <v>N.D42.Z.2111.13.1.</v>
          </cell>
          <cell r="W85" t="str">
            <v>N.D42.Z.2112.13.1.</v>
          </cell>
          <cell r="X85" t="str">
            <v>N.D42.Z.212.13.1.</v>
          </cell>
          <cell r="Y85" t="str">
            <v>N.D42.Z.22.13.1.</v>
          </cell>
          <cell r="AA85" t="str">
            <v>N.D42.Z.0.13.2.</v>
          </cell>
          <cell r="AB85" t="str">
            <v>N.D42.Z.1.13.2.</v>
          </cell>
          <cell r="AC85" t="str">
            <v>N.D42.Z.1N.13.2.</v>
          </cell>
          <cell r="AD85" t="str">
            <v>N.D42.Z.11.13.2.</v>
          </cell>
          <cell r="AE85" t="str">
            <v>N.D42.Z.12.13.2.</v>
          </cell>
          <cell r="AF85" t="str">
            <v>N.D42.Z.13.13.2.</v>
          </cell>
          <cell r="AG85" t="str">
            <v>N.D42.Z.1311.13.2.</v>
          </cell>
          <cell r="AH85" t="str">
            <v>N.D42.Z.1312.13.2.</v>
          </cell>
          <cell r="AI85" t="str">
            <v>N.D42.Z.1313.13.2.</v>
          </cell>
          <cell r="AJ85" t="str">
            <v>N.D42.Z.1314.13.2.</v>
          </cell>
          <cell r="AK85" t="str">
            <v>N.D42.Z.14.13.2.</v>
          </cell>
          <cell r="AL85" t="str">
            <v>N.D42.Z.1M.13.2.</v>
          </cell>
          <cell r="AM85" t="str">
            <v>N.D42.Z.15.13.2.</v>
          </cell>
          <cell r="AN85" t="str">
            <v>N.D42.Z.2.13.2.</v>
          </cell>
          <cell r="AO85" t="str">
            <v>N.D42.Z.21.13.2.</v>
          </cell>
          <cell r="AP85" t="str">
            <v>N.D42.Z.211.13.2.</v>
          </cell>
          <cell r="AQ85" t="str">
            <v>N.D42.Z.2111.13.2.</v>
          </cell>
          <cell r="AR85" t="str">
            <v>N.D42.Z.2112.13.2.</v>
          </cell>
          <cell r="AS85" t="str">
            <v>N.D42.Z.212.13.2.</v>
          </cell>
          <cell r="AT85" t="str">
            <v>N.D42.Z.22.13.2.</v>
          </cell>
        </row>
        <row r="86">
          <cell r="F86" t="str">
            <v>N.D42.Z.0.U.1.</v>
          </cell>
          <cell r="G86" t="str">
            <v>N.D42.Z.1.U.1.</v>
          </cell>
          <cell r="I86" t="str">
            <v>N.D42.Z.11.U.1.</v>
          </cell>
          <cell r="J86" t="str">
            <v>N.D42.Z.12.U.1.</v>
          </cell>
          <cell r="K86" t="str">
            <v>N.D42.Z.13.U.1.</v>
          </cell>
          <cell r="L86" t="str">
            <v>N.D42.Z.1311.U.1.</v>
          </cell>
          <cell r="M86" t="str">
            <v>N.D42.Z.1312.U.1.</v>
          </cell>
          <cell r="N86" t="str">
            <v>N.D42.Z.1313.U.1.</v>
          </cell>
          <cell r="O86" t="str">
            <v>N.D42.Z.1314.U.1.</v>
          </cell>
          <cell r="P86" t="str">
            <v>N.D42.Z.14.U.1.</v>
          </cell>
          <cell r="Q86" t="str">
            <v>N.D42.Z.1M.U.1.</v>
          </cell>
          <cell r="R86" t="str">
            <v>N.D42.Z.15.U.1.</v>
          </cell>
          <cell r="S86" t="str">
            <v>N.D42.Z.2.U.1.</v>
          </cell>
          <cell r="T86" t="str">
            <v>N.D42.Z.21.U.1.</v>
          </cell>
          <cell r="U86" t="str">
            <v>N.D42.Z.211.U.1.</v>
          </cell>
          <cell r="V86" t="str">
            <v>N.D42.Z.2111.U.1.</v>
          </cell>
          <cell r="W86" t="str">
            <v>N.D42.Z.2112.U.1.</v>
          </cell>
          <cell r="X86" t="str">
            <v>N.D42.Z.212.U.1.</v>
          </cell>
          <cell r="Y86" t="str">
            <v>N.D42.Z.22.U.1.</v>
          </cell>
          <cell r="AA86" t="str">
            <v>N.D42.Z.0.U.2.</v>
          </cell>
          <cell r="AB86" t="str">
            <v>N.D42.Z.1.U.2.</v>
          </cell>
          <cell r="AC86" t="str">
            <v>N.D42.Z.1N.U.2.</v>
          </cell>
          <cell r="AD86" t="str">
            <v>N.D42.Z.11.U.2.</v>
          </cell>
          <cell r="AE86" t="str">
            <v>N.D42.Z.12.U.2.</v>
          </cell>
          <cell r="AF86" t="str">
            <v>N.D42.Z.13.U.2.</v>
          </cell>
          <cell r="AG86" t="str">
            <v>N.D42.Z.1311.U.2.</v>
          </cell>
          <cell r="AH86" t="str">
            <v>N.D42.Z.1312.U.2.</v>
          </cell>
          <cell r="AI86" t="str">
            <v>N.D42.Z.1313.U.2.</v>
          </cell>
          <cell r="AJ86" t="str">
            <v>N.D42.Z.1314.U.2.</v>
          </cell>
          <cell r="AK86" t="str">
            <v>N.D42.Z.14.U.2.</v>
          </cell>
          <cell r="AL86" t="str">
            <v>N.D42.Z.1M.U.2.</v>
          </cell>
          <cell r="AM86" t="str">
            <v>N.D42.Z.15.U.2.</v>
          </cell>
          <cell r="AN86" t="str">
            <v>N.D42.Z.2.U.2.</v>
          </cell>
          <cell r="AO86" t="str">
            <v>N.D42.Z.21.U.2.</v>
          </cell>
          <cell r="AP86" t="str">
            <v>N.D42.Z.211.U.2.</v>
          </cell>
          <cell r="AQ86" t="str">
            <v>N.D42.Z.2111.U.2.</v>
          </cell>
          <cell r="AR86" t="str">
            <v>N.D42.Z.2112.U.2.</v>
          </cell>
          <cell r="AS86" t="str">
            <v>N.D42.Z.212.U.2.</v>
          </cell>
          <cell r="AT86" t="str">
            <v>N.D42.Z.22.U.2.</v>
          </cell>
        </row>
        <row r="87">
          <cell r="F87" t="str">
            <v>N.D421.Z.0.0.1.</v>
          </cell>
          <cell r="G87" t="str">
            <v>N.D421.Z.1.0.1.</v>
          </cell>
          <cell r="I87" t="str">
            <v>N.D421.Z.11.0.1.</v>
          </cell>
          <cell r="J87" t="str">
            <v>N.D421.Z.12.0.1.</v>
          </cell>
          <cell r="K87" t="str">
            <v>N.D421.Z.13.0.1.</v>
          </cell>
          <cell r="L87" t="str">
            <v>N.D421.Z.1311.0.1.</v>
          </cell>
          <cell r="M87" t="str">
            <v>N.D421.Z.1312.0.1.</v>
          </cell>
          <cell r="N87" t="str">
            <v>N.D421.Z.1313.0.1.</v>
          </cell>
          <cell r="O87" t="str">
            <v>N.D421.Z.1314.0.1.</v>
          </cell>
          <cell r="P87" t="str">
            <v>N.D421.Z.14.0.1.</v>
          </cell>
          <cell r="Q87" t="str">
            <v>N.D421.Z.1M.0.1.</v>
          </cell>
          <cell r="R87" t="str">
            <v>N.D421.Z.15.0.1.</v>
          </cell>
          <cell r="S87" t="str">
            <v>N.D421.Z.2.0.1.</v>
          </cell>
          <cell r="T87" t="str">
            <v>N.D421.Z.21.0.1.</v>
          </cell>
          <cell r="U87" t="str">
            <v>N.D421.Z.211.0.1.</v>
          </cell>
          <cell r="V87" t="str">
            <v>N.D421.Z.2111.0.1.</v>
          </cell>
          <cell r="W87" t="str">
            <v>N.D421.Z.2112.0.1.</v>
          </cell>
          <cell r="X87" t="str">
            <v>N.D421.Z.212.0.1.</v>
          </cell>
          <cell r="Y87" t="str">
            <v>N.D421.Z.22.0.1.</v>
          </cell>
          <cell r="AA87" t="str">
            <v>N.D421.Z.0.0.2.</v>
          </cell>
          <cell r="AB87" t="str">
            <v>N.D421.Z.1.0.2.</v>
          </cell>
          <cell r="AC87" t="str">
            <v>N.D421.Z.1N.0.2.</v>
          </cell>
          <cell r="AD87" t="str">
            <v>N.D421.Z.11.0.2.</v>
          </cell>
          <cell r="AE87" t="str">
            <v>N.D421.Z.12.0.2.</v>
          </cell>
          <cell r="AF87" t="str">
            <v>N.D421.Z.13.0.2.</v>
          </cell>
          <cell r="AG87" t="str">
            <v>N.D421.Z.1311.0.2.</v>
          </cell>
          <cell r="AH87" t="str">
            <v>N.D421.Z.1312.0.2.</v>
          </cell>
          <cell r="AI87" t="str">
            <v>N.D421.Z.1313.0.2.</v>
          </cell>
          <cell r="AJ87" t="str">
            <v>N.D421.Z.1314.0.2.</v>
          </cell>
          <cell r="AK87" t="str">
            <v>N.D421.Z.14.0.2.</v>
          </cell>
          <cell r="AL87" t="str">
            <v>N.D421.Z.1M.0.2.</v>
          </cell>
          <cell r="AM87" t="str">
            <v>N.D421.Z.15.0.2.</v>
          </cell>
          <cell r="AN87" t="str">
            <v>N.D421.Z.2.0.2.</v>
          </cell>
          <cell r="AO87" t="str">
            <v>N.D421.Z.21.0.2.</v>
          </cell>
          <cell r="AP87" t="str">
            <v>N.D421.Z.211.0.2.</v>
          </cell>
          <cell r="AQ87" t="str">
            <v>N.D421.Z.2111.0.2.</v>
          </cell>
          <cell r="AR87" t="str">
            <v>N.D421.Z.2112.0.2.</v>
          </cell>
          <cell r="AS87" t="str">
            <v>N.D421.Z.212.0.2.</v>
          </cell>
          <cell r="AT87" t="str">
            <v>N.D421.Z.22.0.2.</v>
          </cell>
        </row>
        <row r="88">
          <cell r="F88" t="str">
            <v>N.D421.Z.0.13.1.</v>
          </cell>
          <cell r="G88" t="str">
            <v>N.D421.Z.1.13.1.</v>
          </cell>
          <cell r="I88" t="str">
            <v>N.D421.Z.11.13.1.</v>
          </cell>
          <cell r="J88" t="str">
            <v>N.D421.Z.12.13.1.</v>
          </cell>
          <cell r="K88" t="str">
            <v>N.D421.Z.13.13.1.</v>
          </cell>
          <cell r="L88" t="str">
            <v>N.D421.Z.1311.13.1.</v>
          </cell>
          <cell r="M88" t="str">
            <v>N.D421.Z.1312.13.1.</v>
          </cell>
          <cell r="N88" t="str">
            <v>N.D421.Z.1313.13.1.</v>
          </cell>
          <cell r="O88" t="str">
            <v>N.D421.Z.1314.13.1.</v>
          </cell>
          <cell r="P88" t="str">
            <v>N.D421.Z.14.13.1.</v>
          </cell>
          <cell r="Q88" t="str">
            <v>N.D421.Z.1M.13.1.</v>
          </cell>
          <cell r="R88" t="str">
            <v>N.D421.Z.15.13.1.</v>
          </cell>
          <cell r="S88" t="str">
            <v>N.D421.Z.2.13.1.</v>
          </cell>
          <cell r="T88" t="str">
            <v>N.D421.Z.21.13.1.</v>
          </cell>
          <cell r="U88" t="str">
            <v>N.D421.Z.211.13.1.</v>
          </cell>
          <cell r="V88" t="str">
            <v>N.D421.Z.2111.13.1.</v>
          </cell>
          <cell r="W88" t="str">
            <v>N.D421.Z.2112.13.1.</v>
          </cell>
          <cell r="X88" t="str">
            <v>N.D421.Z.212.13.1.</v>
          </cell>
          <cell r="Y88" t="str">
            <v>N.D421.Z.22.13.1.</v>
          </cell>
          <cell r="AA88" t="str">
            <v>N.D421.Z.0.13.2.</v>
          </cell>
          <cell r="AB88" t="str">
            <v>N.D421.Z.1.13.2.</v>
          </cell>
          <cell r="AC88" t="str">
            <v>N.D421.Z.1N.13.2.</v>
          </cell>
          <cell r="AD88" t="str">
            <v>N.D421.Z.11.13.2.</v>
          </cell>
          <cell r="AE88" t="str">
            <v>N.D421.Z.12.13.2.</v>
          </cell>
          <cell r="AF88" t="str">
            <v>N.D421.Z.13.13.2.</v>
          </cell>
          <cell r="AG88" t="str">
            <v>N.D421.Z.1311.13.2.</v>
          </cell>
          <cell r="AH88" t="str">
            <v>N.D421.Z.1312.13.2.</v>
          </cell>
          <cell r="AI88" t="str">
            <v>N.D421.Z.1313.13.2.</v>
          </cell>
          <cell r="AJ88" t="str">
            <v>N.D421.Z.1314.13.2.</v>
          </cell>
          <cell r="AK88" t="str">
            <v>N.D421.Z.14.13.2.</v>
          </cell>
          <cell r="AL88" t="str">
            <v>N.D421.Z.1M.13.2.</v>
          </cell>
          <cell r="AM88" t="str">
            <v>N.D421.Z.15.13.2.</v>
          </cell>
          <cell r="AN88" t="str">
            <v>N.D421.Z.2.13.2.</v>
          </cell>
          <cell r="AO88" t="str">
            <v>N.D421.Z.21.13.2.</v>
          </cell>
          <cell r="AP88" t="str">
            <v>N.D421.Z.211.13.2.</v>
          </cell>
          <cell r="AQ88" t="str">
            <v>N.D421.Z.2111.13.2.</v>
          </cell>
          <cell r="AR88" t="str">
            <v>N.D421.Z.2112.13.2.</v>
          </cell>
          <cell r="AS88" t="str">
            <v>N.D421.Z.212.13.2.</v>
          </cell>
          <cell r="AT88" t="str">
            <v>N.D421.Z.22.13.2.</v>
          </cell>
        </row>
        <row r="89">
          <cell r="F89" t="str">
            <v>N.D421.Z.0.U.1.</v>
          </cell>
          <cell r="G89" t="str">
            <v>N.D421.Z.1.U.1.</v>
          </cell>
          <cell r="I89" t="str">
            <v>N.D421.Z.11.U.1.</v>
          </cell>
          <cell r="J89" t="str">
            <v>N.D421.Z.12.U.1.</v>
          </cell>
          <cell r="K89" t="str">
            <v>N.D421.Z.13.U.1.</v>
          </cell>
          <cell r="L89" t="str">
            <v>N.D421.Z.1311.U.1.</v>
          </cell>
          <cell r="M89" t="str">
            <v>N.D421.Z.1312.U.1.</v>
          </cell>
          <cell r="N89" t="str">
            <v>N.D421.Z.1313.U.1.</v>
          </cell>
          <cell r="O89" t="str">
            <v>N.D421.Z.1314.U.1.</v>
          </cell>
          <cell r="P89" t="str">
            <v>N.D421.Z.14.U.1.</v>
          </cell>
          <cell r="Q89" t="str">
            <v>N.D421.Z.1M.U.1.</v>
          </cell>
          <cell r="R89" t="str">
            <v>N.D421.Z.15.U.1.</v>
          </cell>
          <cell r="S89" t="str">
            <v>N.D421.Z.2.U.1.</v>
          </cell>
          <cell r="T89" t="str">
            <v>N.D421.Z.21.U.1.</v>
          </cell>
          <cell r="U89" t="str">
            <v>N.D421.Z.211.U.1.</v>
          </cell>
          <cell r="V89" t="str">
            <v>N.D421.Z.2111.U.1.</v>
          </cell>
          <cell r="W89" t="str">
            <v>N.D421.Z.2112.U.1.</v>
          </cell>
          <cell r="X89" t="str">
            <v>N.D421.Z.212.U.1.</v>
          </cell>
          <cell r="Y89" t="str">
            <v>N.D421.Z.22.U.1.</v>
          </cell>
          <cell r="AA89" t="str">
            <v>N.D421.Z.0.U.2.</v>
          </cell>
          <cell r="AB89" t="str">
            <v>N.D421.Z.1.U.2.</v>
          </cell>
          <cell r="AC89" t="str">
            <v>N.D421.Z.1N.U.2.</v>
          </cell>
          <cell r="AD89" t="str">
            <v>N.D421.Z.11.U.2.</v>
          </cell>
          <cell r="AE89" t="str">
            <v>N.D421.Z.12.U.2.</v>
          </cell>
          <cell r="AF89" t="str">
            <v>N.D421.Z.13.U.2.</v>
          </cell>
          <cell r="AG89" t="str">
            <v>N.D421.Z.1311.U.2.</v>
          </cell>
          <cell r="AH89" t="str">
            <v>N.D421.Z.1312.U.2.</v>
          </cell>
          <cell r="AI89" t="str">
            <v>N.D421.Z.1313.U.2.</v>
          </cell>
          <cell r="AJ89" t="str">
            <v>N.D421.Z.1314.U.2.</v>
          </cell>
          <cell r="AK89" t="str">
            <v>N.D421.Z.14.U.2.</v>
          </cell>
          <cell r="AL89" t="str">
            <v>N.D421.Z.1M.U.2.</v>
          </cell>
          <cell r="AM89" t="str">
            <v>N.D421.Z.15.U.2.</v>
          </cell>
          <cell r="AN89" t="str">
            <v>N.D421.Z.2.U.2.</v>
          </cell>
          <cell r="AO89" t="str">
            <v>N.D421.Z.21.U.2.</v>
          </cell>
          <cell r="AP89" t="str">
            <v>N.D421.Z.211.U.2.</v>
          </cell>
          <cell r="AQ89" t="str">
            <v>N.D421.Z.2111.U.2.</v>
          </cell>
          <cell r="AR89" t="str">
            <v>N.D421.Z.2112.U.2.</v>
          </cell>
          <cell r="AS89" t="str">
            <v>N.D421.Z.212.U.2.</v>
          </cell>
          <cell r="AT89" t="str">
            <v>N.D421.Z.22.U.2.</v>
          </cell>
        </row>
        <row r="90">
          <cell r="F90" t="str">
            <v>N.D422.Z.0.0.1.</v>
          </cell>
          <cell r="G90" t="str">
            <v>N.D422.Z.1.0.1.</v>
          </cell>
          <cell r="I90" t="str">
            <v>N.D422.Z.11.0.1.</v>
          </cell>
          <cell r="J90" t="str">
            <v>N.D422.Z.12.0.1.</v>
          </cell>
          <cell r="K90" t="str">
            <v>N.D422.Z.13.0.1.</v>
          </cell>
          <cell r="L90" t="str">
            <v>N.D422.Z.1311.0.1.</v>
          </cell>
          <cell r="M90" t="str">
            <v>N.D422.Z.1312.0.1.</v>
          </cell>
          <cell r="N90" t="str">
            <v>N.D422.Z.1313.0.1.</v>
          </cell>
          <cell r="O90" t="str">
            <v>N.D422.Z.1314.0.1.</v>
          </cell>
          <cell r="P90" t="str">
            <v>N.D422.Z.14.0.1.</v>
          </cell>
          <cell r="Q90" t="str">
            <v>N.D422.Z.1M.0.1.</v>
          </cell>
          <cell r="R90" t="str">
            <v>N.D422.Z.15.0.1.</v>
          </cell>
          <cell r="S90" t="str">
            <v>N.D422.Z.2.0.1.</v>
          </cell>
          <cell r="T90" t="str">
            <v>N.D422.Z.21.0.1.</v>
          </cell>
          <cell r="U90" t="str">
            <v>N.D422.Z.211.0.1.</v>
          </cell>
          <cell r="V90" t="str">
            <v>N.D422.Z.2111.0.1.</v>
          </cell>
          <cell r="W90" t="str">
            <v>N.D422.Z.2112.0.1.</v>
          </cell>
          <cell r="X90" t="str">
            <v>N.D422.Z.212.0.1.</v>
          </cell>
          <cell r="Y90" t="str">
            <v>N.D422.Z.22.0.1.</v>
          </cell>
          <cell r="AA90" t="str">
            <v>N.D422.Z.0.0.2.</v>
          </cell>
          <cell r="AB90" t="str">
            <v>N.D422.Z.1.0.2.</v>
          </cell>
          <cell r="AC90" t="str">
            <v>N.D422.Z.1N.0.2.</v>
          </cell>
          <cell r="AD90" t="str">
            <v>N.D422.Z.11.0.2.</v>
          </cell>
          <cell r="AE90" t="str">
            <v>N.D422.Z.12.0.2.</v>
          </cell>
          <cell r="AF90" t="str">
            <v>N.D422.Z.13.0.2.</v>
          </cell>
          <cell r="AG90" t="str">
            <v>N.D422.Z.1311.0.2.</v>
          </cell>
          <cell r="AH90" t="str">
            <v>N.D422.Z.1312.0.2.</v>
          </cell>
          <cell r="AI90" t="str">
            <v>N.D422.Z.1313.0.2.</v>
          </cell>
          <cell r="AJ90" t="str">
            <v>N.D422.Z.1314.0.2.</v>
          </cell>
          <cell r="AK90" t="str">
            <v>N.D422.Z.14.0.2.</v>
          </cell>
          <cell r="AL90" t="str">
            <v>N.D422.Z.1M.0.2.</v>
          </cell>
          <cell r="AM90" t="str">
            <v>N.D422.Z.15.0.2.</v>
          </cell>
          <cell r="AN90" t="str">
            <v>N.D422.Z.2.0.2.</v>
          </cell>
          <cell r="AO90" t="str">
            <v>N.D422.Z.21.0.2.</v>
          </cell>
          <cell r="AP90" t="str">
            <v>N.D422.Z.211.0.2.</v>
          </cell>
          <cell r="AQ90" t="str">
            <v>N.D422.Z.2111.0.2.</v>
          </cell>
          <cell r="AR90" t="str">
            <v>N.D422.Z.2112.0.2.</v>
          </cell>
          <cell r="AS90" t="str">
            <v>N.D422.Z.212.0.2.</v>
          </cell>
          <cell r="AT90" t="str">
            <v>N.D422.Z.22.0.2.</v>
          </cell>
        </row>
        <row r="91">
          <cell r="F91" t="str">
            <v>N.D422.Z.0.13.1.</v>
          </cell>
          <cell r="G91" t="str">
            <v>N.D422.Z.1.13.1.</v>
          </cell>
          <cell r="I91" t="str">
            <v>N.D422.Z.11.13.1.</v>
          </cell>
          <cell r="J91" t="str">
            <v>N.D422.Z.12.13.1.</v>
          </cell>
          <cell r="K91" t="str">
            <v>N.D422.Z.13.13.1.</v>
          </cell>
          <cell r="L91" t="str">
            <v>N.D422.Z.1311.13.1.</v>
          </cell>
          <cell r="M91" t="str">
            <v>N.D422.Z.1312.13.1.</v>
          </cell>
          <cell r="N91" t="str">
            <v>N.D422.Z.1313.13.1.</v>
          </cell>
          <cell r="O91" t="str">
            <v>N.D422.Z.1314.13.1.</v>
          </cell>
          <cell r="P91" t="str">
            <v>N.D422.Z.14.13.1.</v>
          </cell>
          <cell r="Q91" t="str">
            <v>N.D422.Z.1M.13.1.</v>
          </cell>
          <cell r="R91" t="str">
            <v>N.D422.Z.15.13.1.</v>
          </cell>
          <cell r="S91" t="str">
            <v>N.D422.Z.2.13.1.</v>
          </cell>
          <cell r="T91" t="str">
            <v>N.D422.Z.21.13.1.</v>
          </cell>
          <cell r="U91" t="str">
            <v>N.D422.Z.211.13.1.</v>
          </cell>
          <cell r="V91" t="str">
            <v>N.D422.Z.2111.13.1.</v>
          </cell>
          <cell r="W91" t="str">
            <v>N.D422.Z.2112.13.1.</v>
          </cell>
          <cell r="X91" t="str">
            <v>N.D422.Z.212.13.1.</v>
          </cell>
          <cell r="Y91" t="str">
            <v>N.D422.Z.22.13.1.</v>
          </cell>
          <cell r="AA91" t="str">
            <v>N.D422.Z.0.13.2.</v>
          </cell>
          <cell r="AB91" t="str">
            <v>N.D422.Z.1.13.2.</v>
          </cell>
          <cell r="AC91" t="str">
            <v>N.D422.Z.1N.13.2.</v>
          </cell>
          <cell r="AD91" t="str">
            <v>N.D422.Z.11.13.2.</v>
          </cell>
          <cell r="AE91" t="str">
            <v>N.D422.Z.12.13.2.</v>
          </cell>
          <cell r="AF91" t="str">
            <v>N.D422.Z.13.13.2.</v>
          </cell>
          <cell r="AG91" t="str">
            <v>N.D422.Z.1311.13.2.</v>
          </cell>
          <cell r="AH91" t="str">
            <v>N.D422.Z.1312.13.2.</v>
          </cell>
          <cell r="AI91" t="str">
            <v>N.D422.Z.1313.13.2.</v>
          </cell>
          <cell r="AJ91" t="str">
            <v>N.D422.Z.1314.13.2.</v>
          </cell>
          <cell r="AK91" t="str">
            <v>N.D422.Z.14.13.2.</v>
          </cell>
          <cell r="AL91" t="str">
            <v>N.D422.Z.1M.13.2.</v>
          </cell>
          <cell r="AM91" t="str">
            <v>N.D422.Z.15.13.2.</v>
          </cell>
          <cell r="AN91" t="str">
            <v>N.D422.Z.2.13.2.</v>
          </cell>
          <cell r="AO91" t="str">
            <v>N.D422.Z.21.13.2.</v>
          </cell>
          <cell r="AP91" t="str">
            <v>N.D422.Z.211.13.2.</v>
          </cell>
          <cell r="AQ91" t="str">
            <v>N.D422.Z.2111.13.2.</v>
          </cell>
          <cell r="AR91" t="str">
            <v>N.D422.Z.2112.13.2.</v>
          </cell>
          <cell r="AS91" t="str">
            <v>N.D422.Z.212.13.2.</v>
          </cell>
          <cell r="AT91" t="str">
            <v>N.D422.Z.22.13.2.</v>
          </cell>
        </row>
        <row r="92">
          <cell r="F92" t="str">
            <v>N.D422.Z.0.U.1.</v>
          </cell>
          <cell r="G92" t="str">
            <v>N.D422.Z.1.U.1.</v>
          </cell>
          <cell r="I92" t="str">
            <v>N.D422.Z.11.U.1.</v>
          </cell>
          <cell r="J92" t="str">
            <v>N.D422.Z.12.U.1.</v>
          </cell>
          <cell r="K92" t="str">
            <v>N.D422.Z.13.U.1.</v>
          </cell>
          <cell r="L92" t="str">
            <v>N.D422.Z.1311.U.1.</v>
          </cell>
          <cell r="M92" t="str">
            <v>N.D422.Z.1312.U.1.</v>
          </cell>
          <cell r="N92" t="str">
            <v>N.D422.Z.1313.U.1.</v>
          </cell>
          <cell r="O92" t="str">
            <v>N.D422.Z.1314.U.1.</v>
          </cell>
          <cell r="P92" t="str">
            <v>N.D422.Z.14.U.1.</v>
          </cell>
          <cell r="Q92" t="str">
            <v>N.D422.Z.1M.U.1.</v>
          </cell>
          <cell r="R92" t="str">
            <v>N.D422.Z.15.U.1.</v>
          </cell>
          <cell r="S92" t="str">
            <v>N.D422.Z.2.U.1.</v>
          </cell>
          <cell r="T92" t="str">
            <v>N.D422.Z.21.U.1.</v>
          </cell>
          <cell r="U92" t="str">
            <v>N.D422.Z.211.U.1.</v>
          </cell>
          <cell r="V92" t="str">
            <v>N.D422.Z.2111.U.1.</v>
          </cell>
          <cell r="W92" t="str">
            <v>N.D422.Z.2112.U.1.</v>
          </cell>
          <cell r="X92" t="str">
            <v>N.D422.Z.212.U.1.</v>
          </cell>
          <cell r="Y92" t="str">
            <v>N.D422.Z.22.U.1.</v>
          </cell>
          <cell r="AA92" t="str">
            <v>N.D422.Z.0.U.2.</v>
          </cell>
          <cell r="AB92" t="str">
            <v>N.D422.Z.1.U.2.</v>
          </cell>
          <cell r="AC92" t="str">
            <v>N.D422.Z.1N.U.2.</v>
          </cell>
          <cell r="AD92" t="str">
            <v>N.D422.Z.11.U.2.</v>
          </cell>
          <cell r="AE92" t="str">
            <v>N.D422.Z.12.U.2.</v>
          </cell>
          <cell r="AF92" t="str">
            <v>N.D422.Z.13.U.2.</v>
          </cell>
          <cell r="AG92" t="str">
            <v>N.D422.Z.1311.U.2.</v>
          </cell>
          <cell r="AH92" t="str">
            <v>N.D422.Z.1312.U.2.</v>
          </cell>
          <cell r="AI92" t="str">
            <v>N.D422.Z.1313.U.2.</v>
          </cell>
          <cell r="AJ92" t="str">
            <v>N.D422.Z.1314.U.2.</v>
          </cell>
          <cell r="AK92" t="str">
            <v>N.D422.Z.14.U.2.</v>
          </cell>
          <cell r="AL92" t="str">
            <v>N.D422.Z.1M.U.2.</v>
          </cell>
          <cell r="AM92" t="str">
            <v>N.D422.Z.15.U.2.</v>
          </cell>
          <cell r="AN92" t="str">
            <v>N.D422.Z.2.U.2.</v>
          </cell>
          <cell r="AO92" t="str">
            <v>N.D422.Z.21.U.2.</v>
          </cell>
          <cell r="AP92" t="str">
            <v>N.D422.Z.211.U.2.</v>
          </cell>
          <cell r="AQ92" t="str">
            <v>N.D422.Z.2111.U.2.</v>
          </cell>
          <cell r="AR92" t="str">
            <v>N.D422.Z.2112.U.2.</v>
          </cell>
          <cell r="AS92" t="str">
            <v>N.D422.Z.212.U.2.</v>
          </cell>
          <cell r="AT92" t="str">
            <v>N.D422.Z.22.U.2.</v>
          </cell>
        </row>
        <row r="93">
          <cell r="F93" t="str">
            <v>N.D43.Z.0.0.1.</v>
          </cell>
          <cell r="G93" t="str">
            <v>N.D43.Z.1.0.1.</v>
          </cell>
          <cell r="I93" t="str">
            <v>N.D43.Z.11.0.1.</v>
          </cell>
          <cell r="J93" t="str">
            <v>N.D43.Z.12.0.1.</v>
          </cell>
          <cell r="K93" t="str">
            <v>N.D43.Z.13.0.1.</v>
          </cell>
          <cell r="L93" t="str">
            <v>N.D43.Z.1311.0.1.</v>
          </cell>
          <cell r="M93" t="str">
            <v>N.D43.Z.1312.0.1.</v>
          </cell>
          <cell r="N93" t="str">
            <v>N.D43.Z.1313.0.1.</v>
          </cell>
          <cell r="O93" t="str">
            <v>N.D43.Z.1314.0.1.</v>
          </cell>
          <cell r="P93" t="str">
            <v>N.D43.Z.14.0.1.</v>
          </cell>
          <cell r="Q93" t="str">
            <v>N.D43.Z.1M.0.1.</v>
          </cell>
          <cell r="R93" t="str">
            <v>N.D43.Z.15.0.1.</v>
          </cell>
          <cell r="S93" t="str">
            <v>N.D43.Z.2.0.1.</v>
          </cell>
          <cell r="T93" t="str">
            <v>N.D43.Z.21.0.1.</v>
          </cell>
          <cell r="U93" t="str">
            <v>N.D43.Z.211.0.1.</v>
          </cell>
          <cell r="V93" t="str">
            <v>N.D43.Z.2111.0.1.</v>
          </cell>
          <cell r="W93" t="str">
            <v>N.D43.Z.2112.0.1.</v>
          </cell>
          <cell r="X93" t="str">
            <v>N.D43.Z.212.0.1.</v>
          </cell>
          <cell r="Y93" t="str">
            <v>N.D43.Z.22.0.1.</v>
          </cell>
          <cell r="AA93" t="str">
            <v>N.D43.Z.0.0.2.</v>
          </cell>
          <cell r="AB93" t="str">
            <v>N.D43.Z.1.0.2.</v>
          </cell>
          <cell r="AC93" t="str">
            <v>N.D43.Z.1N.0.2.</v>
          </cell>
          <cell r="AD93" t="str">
            <v>N.D43.Z.11.0.2.</v>
          </cell>
          <cell r="AE93" t="str">
            <v>N.D43.Z.12.0.2.</v>
          </cell>
          <cell r="AF93" t="str">
            <v>N.D43.Z.13.0.2.</v>
          </cell>
          <cell r="AG93" t="str">
            <v>N.D43.Z.1311.0.2.</v>
          </cell>
          <cell r="AH93" t="str">
            <v>N.D43.Z.1312.0.2.</v>
          </cell>
          <cell r="AI93" t="str">
            <v>N.D43.Z.1313.0.2.</v>
          </cell>
          <cell r="AJ93" t="str">
            <v>N.D43.Z.1314.0.2.</v>
          </cell>
          <cell r="AK93" t="str">
            <v>N.D43.Z.14.0.2.</v>
          </cell>
          <cell r="AL93" t="str">
            <v>N.D43.Z.1M.0.2.</v>
          </cell>
          <cell r="AM93" t="str">
            <v>N.D43.Z.15.0.2.</v>
          </cell>
          <cell r="AN93" t="str">
            <v>N.D43.Z.2.0.2.</v>
          </cell>
          <cell r="AO93" t="str">
            <v>N.D43.Z.21.0.2.</v>
          </cell>
          <cell r="AP93" t="str">
            <v>N.D43.Z.211.0.2.</v>
          </cell>
          <cell r="AQ93" t="str">
            <v>N.D43.Z.2111.0.2.</v>
          </cell>
          <cell r="AR93" t="str">
            <v>N.D43.Z.2112.0.2.</v>
          </cell>
          <cell r="AS93" t="str">
            <v>N.D43.Z.212.0.2.</v>
          </cell>
          <cell r="AT93" t="str">
            <v>N.D43.Z.22.0.2.</v>
          </cell>
        </row>
        <row r="94">
          <cell r="F94" t="str">
            <v>N.D43.Z.0.13.1.</v>
          </cell>
          <cell r="G94" t="str">
            <v>N.D43.Z.1.13.1.</v>
          </cell>
          <cell r="I94" t="str">
            <v>N.D43.Z.11.13.1.</v>
          </cell>
          <cell r="J94" t="str">
            <v>N.D43.Z.12.13.1.</v>
          </cell>
          <cell r="K94" t="str">
            <v>N.D43.Z.13.13.1.</v>
          </cell>
          <cell r="L94" t="str">
            <v>N.D43.Z.1311.13.1.</v>
          </cell>
          <cell r="M94" t="str">
            <v>N.D43.Z.1312.13.1.</v>
          </cell>
          <cell r="N94" t="str">
            <v>N.D43.Z.1313.13.1.</v>
          </cell>
          <cell r="O94" t="str">
            <v>N.D43.Z.1314.13.1.</v>
          </cell>
          <cell r="P94" t="str">
            <v>N.D43.Z.14.13.1.</v>
          </cell>
          <cell r="Q94" t="str">
            <v>N.D43.Z.1M.13.1.</v>
          </cell>
          <cell r="R94" t="str">
            <v>N.D43.Z.15.13.1.</v>
          </cell>
          <cell r="S94" t="str">
            <v>N.D43.Z.2.13.1.</v>
          </cell>
          <cell r="T94" t="str">
            <v>N.D43.Z.21.13.1.</v>
          </cell>
          <cell r="U94" t="str">
            <v>N.D43.Z.211.13.1.</v>
          </cell>
          <cell r="V94" t="str">
            <v>N.D43.Z.2111.13.1.</v>
          </cell>
          <cell r="W94" t="str">
            <v>N.D43.Z.2112.13.1.</v>
          </cell>
          <cell r="X94" t="str">
            <v>N.D43.Z.212.13.1.</v>
          </cell>
          <cell r="Y94" t="str">
            <v>N.D43.Z.22.13.1.</v>
          </cell>
          <cell r="AA94" t="str">
            <v>N.D43.Z.0.13.2.</v>
          </cell>
          <cell r="AB94" t="str">
            <v>N.D43.Z.1.13.2.</v>
          </cell>
          <cell r="AC94" t="str">
            <v>N.D43.Z.1N.13.2.</v>
          </cell>
          <cell r="AD94" t="str">
            <v>N.D43.Z.11.13.2.</v>
          </cell>
          <cell r="AE94" t="str">
            <v>N.D43.Z.12.13.2.</v>
          </cell>
          <cell r="AF94" t="str">
            <v>N.D43.Z.13.13.2.</v>
          </cell>
          <cell r="AG94" t="str">
            <v>N.D43.Z.1311.13.2.</v>
          </cell>
          <cell r="AH94" t="str">
            <v>N.D43.Z.1312.13.2.</v>
          </cell>
          <cell r="AI94" t="str">
            <v>N.D43.Z.1313.13.2.</v>
          </cell>
          <cell r="AJ94" t="str">
            <v>N.D43.Z.1314.13.2.</v>
          </cell>
          <cell r="AK94" t="str">
            <v>N.D43.Z.14.13.2.</v>
          </cell>
          <cell r="AL94" t="str">
            <v>N.D43.Z.1M.13.2.</v>
          </cell>
          <cell r="AM94" t="str">
            <v>N.D43.Z.15.13.2.</v>
          </cell>
          <cell r="AN94" t="str">
            <v>N.D43.Z.2.13.2.</v>
          </cell>
          <cell r="AO94" t="str">
            <v>N.D43.Z.21.13.2.</v>
          </cell>
          <cell r="AP94" t="str">
            <v>N.D43.Z.211.13.2.</v>
          </cell>
          <cell r="AQ94" t="str">
            <v>N.D43.Z.2111.13.2.</v>
          </cell>
          <cell r="AR94" t="str">
            <v>N.D43.Z.2112.13.2.</v>
          </cell>
          <cell r="AS94" t="str">
            <v>N.D43.Z.212.13.2.</v>
          </cell>
          <cell r="AT94" t="str">
            <v>N.D43.Z.22.13.2.</v>
          </cell>
        </row>
        <row r="95">
          <cell r="F95" t="str">
            <v>N.D43.Z.0.U.1.</v>
          </cell>
          <cell r="G95" t="str">
            <v>N.D43.Z.1.U.1.</v>
          </cell>
          <cell r="I95" t="str">
            <v>N.D43.Z.11.U.1.</v>
          </cell>
          <cell r="J95" t="str">
            <v>N.D43.Z.12.U.1.</v>
          </cell>
          <cell r="K95" t="str">
            <v>N.D43.Z.13.U.1.</v>
          </cell>
          <cell r="L95" t="str">
            <v>N.D43.Z.1311.U.1.</v>
          </cell>
          <cell r="M95" t="str">
            <v>N.D43.Z.1312.U.1.</v>
          </cell>
          <cell r="N95" t="str">
            <v>N.D43.Z.1313.U.1.</v>
          </cell>
          <cell r="O95" t="str">
            <v>N.D43.Z.1314.U.1.</v>
          </cell>
          <cell r="P95" t="str">
            <v>N.D43.Z.14.U.1.</v>
          </cell>
          <cell r="Q95" t="str">
            <v>N.D43.Z.1M.U.1.</v>
          </cell>
          <cell r="R95" t="str">
            <v>N.D43.Z.15.U.1.</v>
          </cell>
          <cell r="S95" t="str">
            <v>N.D43.Z.2.U.1.</v>
          </cell>
          <cell r="T95" t="str">
            <v>N.D43.Z.21.U.1.</v>
          </cell>
          <cell r="U95" t="str">
            <v>N.D43.Z.211.U.1.</v>
          </cell>
          <cell r="V95" t="str">
            <v>N.D43.Z.2111.U.1.</v>
          </cell>
          <cell r="W95" t="str">
            <v>N.D43.Z.2112.U.1.</v>
          </cell>
          <cell r="X95" t="str">
            <v>N.D43.Z.212.U.1.</v>
          </cell>
          <cell r="Y95" t="str">
            <v>N.D43.Z.22.U.1.</v>
          </cell>
          <cell r="AA95" t="str">
            <v>N.D43.Z.0.U.2.</v>
          </cell>
          <cell r="AB95" t="str">
            <v>N.D43.Z.1.U.2.</v>
          </cell>
          <cell r="AC95" t="str">
            <v>N.D43.Z.1N.U.2.</v>
          </cell>
          <cell r="AD95" t="str">
            <v>N.D43.Z.11.U.2.</v>
          </cell>
          <cell r="AE95" t="str">
            <v>N.D43.Z.12.U.2.</v>
          </cell>
          <cell r="AF95" t="str">
            <v>N.D43.Z.13.U.2.</v>
          </cell>
          <cell r="AG95" t="str">
            <v>N.D43.Z.1311.U.2.</v>
          </cell>
          <cell r="AH95" t="str">
            <v>N.D43.Z.1312.U.2.</v>
          </cell>
          <cell r="AI95" t="str">
            <v>N.D43.Z.1313.U.2.</v>
          </cell>
          <cell r="AJ95" t="str">
            <v>N.D43.Z.1314.U.2.</v>
          </cell>
          <cell r="AK95" t="str">
            <v>N.D43.Z.14.U.2.</v>
          </cell>
          <cell r="AL95" t="str">
            <v>N.D43.Z.1M.U.2.</v>
          </cell>
          <cell r="AM95" t="str">
            <v>N.D43.Z.15.U.2.</v>
          </cell>
          <cell r="AN95" t="str">
            <v>N.D43.Z.2.U.2.</v>
          </cell>
          <cell r="AO95" t="str">
            <v>N.D43.Z.21.U.2.</v>
          </cell>
          <cell r="AP95" t="str">
            <v>N.D43.Z.211.U.2.</v>
          </cell>
          <cell r="AQ95" t="str">
            <v>N.D43.Z.2111.U.2.</v>
          </cell>
          <cell r="AR95" t="str">
            <v>N.D43.Z.2112.U.2.</v>
          </cell>
          <cell r="AS95" t="str">
            <v>N.D43.Z.212.U.2.</v>
          </cell>
          <cell r="AT95" t="str">
            <v>N.D43.Z.22.U.2.</v>
          </cell>
        </row>
        <row r="96">
          <cell r="F96" t="str">
            <v>N.D44.Z.0.0.1.</v>
          </cell>
          <cell r="G96" t="str">
            <v>N.D44.Z.1.0.1.</v>
          </cell>
          <cell r="I96" t="str">
            <v>N.D44.Z.11.0.1.</v>
          </cell>
          <cell r="J96" t="str">
            <v>N.D44.Z.12.0.1.</v>
          </cell>
          <cell r="K96" t="str">
            <v>N.D44.Z.13.0.1.</v>
          </cell>
          <cell r="L96" t="str">
            <v>N.D44.Z.1311.0.1.</v>
          </cell>
          <cell r="M96" t="str">
            <v>N.D44.Z.1312.0.1.</v>
          </cell>
          <cell r="N96" t="str">
            <v>N.D44.Z.1313.0.1.</v>
          </cell>
          <cell r="O96" t="str">
            <v>N.D44.Z.1314.0.1.</v>
          </cell>
          <cell r="P96" t="str">
            <v>N.D44.Z.14.0.1.</v>
          </cell>
          <cell r="Q96" t="str">
            <v>N.D44.Z.1M.0.1.</v>
          </cell>
          <cell r="R96" t="str">
            <v>N.D44.Z.15.0.1.</v>
          </cell>
          <cell r="S96" t="str">
            <v>N.D44.Z.2.0.1.</v>
          </cell>
          <cell r="T96" t="str">
            <v>N.D44.Z.21.0.1.</v>
          </cell>
          <cell r="U96" t="str">
            <v>N.D44.Z.211.0.1.</v>
          </cell>
          <cell r="V96" t="str">
            <v>N.D44.Z.2111.0.1.</v>
          </cell>
          <cell r="W96" t="str">
            <v>N.D44.Z.2112.0.1.</v>
          </cell>
          <cell r="X96" t="str">
            <v>N.D44.Z.212.0.1.</v>
          </cell>
          <cell r="Y96" t="str">
            <v>N.D44.Z.22.0.1.</v>
          </cell>
          <cell r="AA96" t="str">
            <v>N.D44.Z.0.0.2.</v>
          </cell>
          <cell r="AB96" t="str">
            <v>N.D44.Z.1.0.2.</v>
          </cell>
          <cell r="AC96" t="str">
            <v>N.D44.Z.1N.0.2.</v>
          </cell>
          <cell r="AD96" t="str">
            <v>N.D44.Z.11.0.2.</v>
          </cell>
          <cell r="AE96" t="str">
            <v>N.D44.Z.12.0.2.</v>
          </cell>
          <cell r="AF96" t="str">
            <v>N.D44.Z.13.0.2.</v>
          </cell>
          <cell r="AG96" t="str">
            <v>N.D44.Z.1311.0.2.</v>
          </cell>
          <cell r="AH96" t="str">
            <v>N.D44.Z.1312.0.2.</v>
          </cell>
          <cell r="AI96" t="str">
            <v>N.D44.Z.1313.0.2.</v>
          </cell>
          <cell r="AJ96" t="str">
            <v>N.D44.Z.1314.0.2.</v>
          </cell>
          <cell r="AK96" t="str">
            <v>N.D44.Z.14.0.2.</v>
          </cell>
          <cell r="AL96" t="str">
            <v>N.D44.Z.1M.0.2.</v>
          </cell>
          <cell r="AM96" t="str">
            <v>N.D44.Z.15.0.2.</v>
          </cell>
          <cell r="AN96" t="str">
            <v>N.D44.Z.2.0.2.</v>
          </cell>
          <cell r="AO96" t="str">
            <v>N.D44.Z.21.0.2.</v>
          </cell>
          <cell r="AP96" t="str">
            <v>N.D44.Z.211.0.2.</v>
          </cell>
          <cell r="AQ96" t="str">
            <v>N.D44.Z.2111.0.2.</v>
          </cell>
          <cell r="AR96" t="str">
            <v>N.D44.Z.2112.0.2.</v>
          </cell>
          <cell r="AS96" t="str">
            <v>N.D44.Z.212.0.2.</v>
          </cell>
          <cell r="AT96" t="str">
            <v>N.D44.Z.22.0.2.</v>
          </cell>
        </row>
        <row r="97">
          <cell r="F97" t="str">
            <v>N.D45.Z.0.0.1.</v>
          </cell>
          <cell r="G97" t="str">
            <v>N.D45.Z.1.0.1.</v>
          </cell>
          <cell r="I97" t="str">
            <v>N.D45.Z.11.0.1.</v>
          </cell>
          <cell r="J97" t="str">
            <v>N.D45.Z.12.0.1.</v>
          </cell>
          <cell r="K97" t="str">
            <v>N.D45.Z.13.0.1.</v>
          </cell>
          <cell r="L97" t="str">
            <v>N.D45.Z.1311.0.1.</v>
          </cell>
          <cell r="M97" t="str">
            <v>N.D45.Z.1312.0.1.</v>
          </cell>
          <cell r="N97" t="str">
            <v>N.D45.Z.1313.0.1.</v>
          </cell>
          <cell r="O97" t="str">
            <v>N.D45.Z.1314.0.1.</v>
          </cell>
          <cell r="P97" t="str">
            <v>N.D45.Z.14.0.1.</v>
          </cell>
          <cell r="Q97" t="str">
            <v>N.D45.Z.1M.0.1.</v>
          </cell>
          <cell r="R97" t="str">
            <v>N.D45.Z.15.0.1.</v>
          </cell>
          <cell r="S97" t="str">
            <v>N.D45.Z.2.0.1.</v>
          </cell>
          <cell r="T97" t="str">
            <v>N.D45.Z.21.0.1.</v>
          </cell>
          <cell r="U97" t="str">
            <v>N.D45.Z.211.0.1.</v>
          </cell>
          <cell r="V97" t="str">
            <v>N.D45.Z.2111.0.1.</v>
          </cell>
          <cell r="W97" t="str">
            <v>N.D45.Z.2112.0.1.</v>
          </cell>
          <cell r="X97" t="str">
            <v>N.D45.Z.212.0.1.</v>
          </cell>
          <cell r="Y97" t="str">
            <v>N.D45.Z.22.0.1.</v>
          </cell>
          <cell r="AA97" t="str">
            <v>N.D45.Z.0.0.2.</v>
          </cell>
          <cell r="AB97" t="str">
            <v>N.D45.Z.1.0.2.</v>
          </cell>
          <cell r="AC97" t="str">
            <v>N.D45.Z.1N.0.2.</v>
          </cell>
          <cell r="AD97" t="str">
            <v>N.D45.Z.11.0.2.</v>
          </cell>
          <cell r="AE97" t="str">
            <v>N.D45.Z.12.0.2.</v>
          </cell>
          <cell r="AF97" t="str">
            <v>N.D45.Z.13.0.2.</v>
          </cell>
          <cell r="AG97" t="str">
            <v>N.D45.Z.1311.0.2.</v>
          </cell>
          <cell r="AH97" t="str">
            <v>N.D45.Z.1312.0.2.</v>
          </cell>
          <cell r="AI97" t="str">
            <v>N.D45.Z.1313.0.2.</v>
          </cell>
          <cell r="AJ97" t="str">
            <v>N.D45.Z.1314.0.2.</v>
          </cell>
          <cell r="AK97" t="str">
            <v>N.D45.Z.14.0.2.</v>
          </cell>
          <cell r="AL97" t="str">
            <v>N.D45.Z.1M.0.2.</v>
          </cell>
          <cell r="AM97" t="str">
            <v>N.D45.Z.15.0.2.</v>
          </cell>
          <cell r="AN97" t="str">
            <v>N.D45.Z.2.0.2.</v>
          </cell>
          <cell r="AO97" t="str">
            <v>N.D45.Z.21.0.2.</v>
          </cell>
          <cell r="AP97" t="str">
            <v>N.D45.Z.211.0.2.</v>
          </cell>
          <cell r="AQ97" t="str">
            <v>N.D45.Z.2111.0.2.</v>
          </cell>
          <cell r="AR97" t="str">
            <v>N.D45.Z.2112.0.2.</v>
          </cell>
          <cell r="AS97" t="str">
            <v>N.D45.Z.212.0.2.</v>
          </cell>
          <cell r="AT97" t="str">
            <v>N.D45.Z.22.0.2.</v>
          </cell>
        </row>
        <row r="98">
          <cell r="F98" t="str">
            <v>N.D45.Z.0.13.1.</v>
          </cell>
          <cell r="G98" t="str">
            <v>N.D45.Z.1.13.1.</v>
          </cell>
          <cell r="I98" t="str">
            <v>N.D45.Z.11.13.1.</v>
          </cell>
          <cell r="J98" t="str">
            <v>N.D45.Z.12.13.1.</v>
          </cell>
          <cell r="K98" t="str">
            <v>N.D45.Z.13.13.1.</v>
          </cell>
          <cell r="L98" t="str">
            <v>N.D45.Z.1311.13.1.</v>
          </cell>
          <cell r="M98" t="str">
            <v>N.D45.Z.1312.13.1.</v>
          </cell>
          <cell r="N98" t="str">
            <v>N.D45.Z.1313.13.1.</v>
          </cell>
          <cell r="O98" t="str">
            <v>N.D45.Z.1314.13.1.</v>
          </cell>
          <cell r="P98" t="str">
            <v>N.D45.Z.14.13.1.</v>
          </cell>
          <cell r="Q98" t="str">
            <v>N.D45.Z.1M.13.1.</v>
          </cell>
          <cell r="R98" t="str">
            <v>N.D45.Z.15.13.1.</v>
          </cell>
          <cell r="S98" t="str">
            <v>N.D45.Z.2.13.1.</v>
          </cell>
          <cell r="T98" t="str">
            <v>N.D45.Z.21.13.1.</v>
          </cell>
          <cell r="U98" t="str">
            <v>N.D45.Z.211.13.1.</v>
          </cell>
          <cell r="V98" t="str">
            <v>N.D45.Z.2111.13.1.</v>
          </cell>
          <cell r="W98" t="str">
            <v>N.D45.Z.2112.13.1.</v>
          </cell>
          <cell r="X98" t="str">
            <v>N.D45.Z.212.13.1.</v>
          </cell>
          <cell r="Y98" t="str">
            <v>N.D45.Z.22.13.1.</v>
          </cell>
          <cell r="AA98" t="str">
            <v>N.D45.Z.0.13.2.</v>
          </cell>
          <cell r="AB98" t="str">
            <v>N.D45.Z.1.13.2.</v>
          </cell>
          <cell r="AC98" t="str">
            <v>N.D45.Z.1N.13.2.</v>
          </cell>
          <cell r="AD98" t="str">
            <v>N.D45.Z.11.13.2.</v>
          </cell>
          <cell r="AE98" t="str">
            <v>N.D45.Z.12.13.2.</v>
          </cell>
          <cell r="AF98" t="str">
            <v>N.D45.Z.13.13.2.</v>
          </cell>
          <cell r="AG98" t="str">
            <v>N.D45.Z.1311.13.2.</v>
          </cell>
          <cell r="AH98" t="str">
            <v>N.D45.Z.1312.13.2.</v>
          </cell>
          <cell r="AI98" t="str">
            <v>N.D45.Z.1313.13.2.</v>
          </cell>
          <cell r="AJ98" t="str">
            <v>N.D45.Z.1314.13.2.</v>
          </cell>
          <cell r="AK98" t="str">
            <v>N.D45.Z.14.13.2.</v>
          </cell>
          <cell r="AL98" t="str">
            <v>N.D45.Z.1M.13.2.</v>
          </cell>
          <cell r="AM98" t="str">
            <v>N.D45.Z.15.13.2.</v>
          </cell>
          <cell r="AN98" t="str">
            <v>N.D45.Z.2.13.2.</v>
          </cell>
          <cell r="AO98" t="str">
            <v>N.D45.Z.21.13.2.</v>
          </cell>
          <cell r="AP98" t="str">
            <v>N.D45.Z.211.13.2.</v>
          </cell>
          <cell r="AQ98" t="str">
            <v>N.D45.Z.2111.13.2.</v>
          </cell>
          <cell r="AR98" t="str">
            <v>N.D45.Z.2112.13.2.</v>
          </cell>
          <cell r="AS98" t="str">
            <v>N.D45.Z.212.13.2.</v>
          </cell>
          <cell r="AT98" t="str">
            <v>N.D45.Z.22.13.2.</v>
          </cell>
        </row>
        <row r="99">
          <cell r="F99" t="str">
            <v>N.D45.Z.0.U.1.</v>
          </cell>
          <cell r="G99" t="str">
            <v>N.D45.Z.1.U.1.</v>
          </cell>
          <cell r="I99" t="str">
            <v>N.D45.Z.11.U.1.</v>
          </cell>
          <cell r="J99" t="str">
            <v>N.D45.Z.12.U.1.</v>
          </cell>
          <cell r="K99" t="str">
            <v>N.D45.Z.13.U.1.</v>
          </cell>
          <cell r="L99" t="str">
            <v>N.D45.Z.1311.U.1.</v>
          </cell>
          <cell r="M99" t="str">
            <v>N.D45.Z.1312.U.1.</v>
          </cell>
          <cell r="N99" t="str">
            <v>N.D45.Z.1313.U.1.</v>
          </cell>
          <cell r="O99" t="str">
            <v>N.D45.Z.1314.U.1.</v>
          </cell>
          <cell r="P99" t="str">
            <v>N.D45.Z.14.U.1.</v>
          </cell>
          <cell r="Q99" t="str">
            <v>N.D45.Z.1M.U.1.</v>
          </cell>
          <cell r="R99" t="str">
            <v>N.D45.Z.15.U.1.</v>
          </cell>
          <cell r="S99" t="str">
            <v>N.D45.Z.2.U.1.</v>
          </cell>
          <cell r="T99" t="str">
            <v>N.D45.Z.21.U.1.</v>
          </cell>
          <cell r="U99" t="str">
            <v>N.D45.Z.211.U.1.</v>
          </cell>
          <cell r="V99" t="str">
            <v>N.D45.Z.2111.U.1.</v>
          </cell>
          <cell r="W99" t="str">
            <v>N.D45.Z.2112.U.1.</v>
          </cell>
          <cell r="X99" t="str">
            <v>N.D45.Z.212.U.1.</v>
          </cell>
          <cell r="Y99" t="str">
            <v>N.D45.Z.22.U.1.</v>
          </cell>
          <cell r="AA99" t="str">
            <v>N.D45.Z.0.U.2.</v>
          </cell>
          <cell r="AB99" t="str">
            <v>N.D45.Z.1.U.2.</v>
          </cell>
          <cell r="AC99" t="str">
            <v>N.D45.Z.1N.U.2.</v>
          </cell>
          <cell r="AD99" t="str">
            <v>N.D45.Z.11.U.2.</v>
          </cell>
          <cell r="AE99" t="str">
            <v>N.D45.Z.12.U.2.</v>
          </cell>
          <cell r="AF99" t="str">
            <v>N.D45.Z.13.U.2.</v>
          </cell>
          <cell r="AG99" t="str">
            <v>N.D45.Z.1311.U.2.</v>
          </cell>
          <cell r="AH99" t="str">
            <v>N.D45.Z.1312.U.2.</v>
          </cell>
          <cell r="AI99" t="str">
            <v>N.D45.Z.1313.U.2.</v>
          </cell>
          <cell r="AJ99" t="str">
            <v>N.D45.Z.1314.U.2.</v>
          </cell>
          <cell r="AK99" t="str">
            <v>N.D45.Z.14.U.2.</v>
          </cell>
          <cell r="AL99" t="str">
            <v>N.D45.Z.1M.U.2.</v>
          </cell>
          <cell r="AM99" t="str">
            <v>N.D45.Z.15.U.2.</v>
          </cell>
          <cell r="AN99" t="str">
            <v>N.D45.Z.2.U.2.</v>
          </cell>
          <cell r="AO99" t="str">
            <v>N.D45.Z.21.U.2.</v>
          </cell>
          <cell r="AP99" t="str">
            <v>N.D45.Z.211.U.2.</v>
          </cell>
          <cell r="AQ99" t="str">
            <v>N.D45.Z.2111.U.2.</v>
          </cell>
          <cell r="AR99" t="str">
            <v>N.D45.Z.2112.U.2.</v>
          </cell>
          <cell r="AS99" t="str">
            <v>N.D45.Z.212.U.2.</v>
          </cell>
          <cell r="AT99" t="str">
            <v>N.D45.Z.22.U.2.</v>
          </cell>
        </row>
        <row r="100">
          <cell r="F100" t="str">
            <v>N.D5.Z.0.0.1.</v>
          </cell>
          <cell r="G100" t="str">
            <v>N.D5.Z.1.0.1.</v>
          </cell>
          <cell r="I100" t="str">
            <v>N.D5.Z.11.0.1.</v>
          </cell>
          <cell r="J100" t="str">
            <v>N.D5.Z.12.0.1.</v>
          </cell>
          <cell r="K100" t="str">
            <v>N.D5.Z.13.0.1.</v>
          </cell>
          <cell r="L100" t="str">
            <v>N.D5.Z.1311.0.1.</v>
          </cell>
          <cell r="M100" t="str">
            <v>N.D5.Z.1312.0.1.</v>
          </cell>
          <cell r="N100" t="str">
            <v>N.D5.Z.1313.0.1.</v>
          </cell>
          <cell r="O100" t="str">
            <v>N.D5.Z.1314.0.1.</v>
          </cell>
          <cell r="P100" t="str">
            <v>N.D5.Z.14.0.1.</v>
          </cell>
          <cell r="Q100" t="str">
            <v>N.D5.Z.1M.0.1.</v>
          </cell>
          <cell r="R100" t="str">
            <v>N.D5.Z.15.0.1.</v>
          </cell>
          <cell r="S100" t="str">
            <v>N.D5.Z.2.0.1.</v>
          </cell>
          <cell r="T100" t="str">
            <v>N.D5.Z.21.0.1.</v>
          </cell>
          <cell r="U100" t="str">
            <v>N.D5.Z.211.0.1.</v>
          </cell>
          <cell r="V100" t="str">
            <v>N.D5.Z.2111.0.1.</v>
          </cell>
          <cell r="W100" t="str">
            <v>N.D5.Z.2112.0.1.</v>
          </cell>
          <cell r="X100" t="str">
            <v>N.D5.Z.212.0.1.</v>
          </cell>
          <cell r="Y100" t="str">
            <v>N.D5.Z.22.0.1.</v>
          </cell>
          <cell r="AA100" t="str">
            <v>N.D5.Z.0.0.2.</v>
          </cell>
          <cell r="AB100" t="str">
            <v>N.D5.Z.1.0.2.</v>
          </cell>
          <cell r="AC100" t="str">
            <v>N.D5.Z.1N.0.2.</v>
          </cell>
          <cell r="AD100" t="str">
            <v>N.D5.Z.11.0.2.</v>
          </cell>
          <cell r="AE100" t="str">
            <v>N.D5.Z.12.0.2.</v>
          </cell>
          <cell r="AF100" t="str">
            <v>N.D5.Z.13.0.2.</v>
          </cell>
          <cell r="AG100" t="str">
            <v>N.D5.Z.1311.0.2.</v>
          </cell>
          <cell r="AH100" t="str">
            <v>N.D5.Z.1312.0.2.</v>
          </cell>
          <cell r="AI100" t="str">
            <v>N.D5.Z.1313.0.2.</v>
          </cell>
          <cell r="AJ100" t="str">
            <v>N.D5.Z.1314.0.2.</v>
          </cell>
          <cell r="AK100" t="str">
            <v>N.D5.Z.14.0.2.</v>
          </cell>
          <cell r="AL100" t="str">
            <v>N.D5.Z.1M.0.2.</v>
          </cell>
          <cell r="AM100" t="str">
            <v>N.D5.Z.15.0.2.</v>
          </cell>
          <cell r="AN100" t="str">
            <v>N.D5.Z.2.0.2.</v>
          </cell>
          <cell r="AO100" t="str">
            <v>N.D5.Z.21.0.2.</v>
          </cell>
          <cell r="AP100" t="str">
            <v>N.D5.Z.211.0.2.</v>
          </cell>
          <cell r="AQ100" t="str">
            <v>N.D5.Z.2111.0.2.</v>
          </cell>
          <cell r="AR100" t="str">
            <v>N.D5.Z.2112.0.2.</v>
          </cell>
          <cell r="AS100" t="str">
            <v>N.D5.Z.212.0.2.</v>
          </cell>
          <cell r="AT100" t="str">
            <v>N.D5.Z.22.0.2.</v>
          </cell>
        </row>
        <row r="101">
          <cell r="F101" t="str">
            <v>N.D51.Z.0.0.1.</v>
          </cell>
          <cell r="G101" t="str">
            <v>N.D51.Z.1.0.1.</v>
          </cell>
          <cell r="I101" t="str">
            <v>N.D51.Z.11.0.1.</v>
          </cell>
          <cell r="J101" t="str">
            <v>N.D51.Z.12.0.1.</v>
          </cell>
          <cell r="K101" t="str">
            <v>N.D51.Z.13.0.1.</v>
          </cell>
          <cell r="L101" t="str">
            <v>N.D51.Z.1311.0.1.</v>
          </cell>
          <cell r="M101" t="str">
            <v>N.D51.Z.1312.0.1.</v>
          </cell>
          <cell r="N101" t="str">
            <v>N.D51.Z.1313.0.1.</v>
          </cell>
          <cell r="O101" t="str">
            <v>N.D51.Z.1314.0.1.</v>
          </cell>
          <cell r="P101" t="str">
            <v>N.D51.Z.14.0.1.</v>
          </cell>
          <cell r="Q101" t="str">
            <v>N.D51.Z.1M.0.1.</v>
          </cell>
          <cell r="R101" t="str">
            <v>N.D51.Z.15.0.1.</v>
          </cell>
          <cell r="S101" t="str">
            <v>N.D51.Z.2.0.1.</v>
          </cell>
          <cell r="T101" t="str">
            <v>N.D51.Z.21.0.1.</v>
          </cell>
          <cell r="U101" t="str">
            <v>N.D51.Z.211.0.1.</v>
          </cell>
          <cell r="V101" t="str">
            <v>N.D51.Z.2111.0.1.</v>
          </cell>
          <cell r="W101" t="str">
            <v>N.D51.Z.2112.0.1.</v>
          </cell>
          <cell r="X101" t="str">
            <v>N.D51.Z.212.0.1.</v>
          </cell>
          <cell r="Y101" t="str">
            <v>N.D51.Z.22.0.1.</v>
          </cell>
          <cell r="AA101" t="str">
            <v>N.D51.Z.0.0.2.</v>
          </cell>
          <cell r="AB101" t="str">
            <v>N.D51.Z.1.0.2.</v>
          </cell>
          <cell r="AC101" t="str">
            <v>N.D51.Z.1N.0.2.</v>
          </cell>
          <cell r="AD101" t="str">
            <v>N.D51.Z.11.0.2.</v>
          </cell>
          <cell r="AE101" t="str">
            <v>N.D51.Z.12.0.2.</v>
          </cell>
          <cell r="AF101" t="str">
            <v>N.D51.Z.13.0.2.</v>
          </cell>
          <cell r="AG101" t="str">
            <v>N.D51.Z.1311.0.2.</v>
          </cell>
          <cell r="AH101" t="str">
            <v>N.D51.Z.1312.0.2.</v>
          </cell>
          <cell r="AI101" t="str">
            <v>N.D51.Z.1313.0.2.</v>
          </cell>
          <cell r="AJ101" t="str">
            <v>N.D51.Z.1314.0.2.</v>
          </cell>
          <cell r="AK101" t="str">
            <v>N.D51.Z.14.0.2.</v>
          </cell>
          <cell r="AL101" t="str">
            <v>N.D51.Z.1M.0.2.</v>
          </cell>
          <cell r="AM101" t="str">
            <v>N.D51.Z.15.0.2.</v>
          </cell>
          <cell r="AN101" t="str">
            <v>N.D51.Z.2.0.2.</v>
          </cell>
          <cell r="AO101" t="str">
            <v>N.D51.Z.21.0.2.</v>
          </cell>
          <cell r="AP101" t="str">
            <v>N.D51.Z.211.0.2.</v>
          </cell>
          <cell r="AQ101" t="str">
            <v>N.D51.Z.2111.0.2.</v>
          </cell>
          <cell r="AR101" t="str">
            <v>N.D51.Z.2112.0.2.</v>
          </cell>
          <cell r="AS101" t="str">
            <v>N.D51.Z.212.0.2.</v>
          </cell>
          <cell r="AT101" t="str">
            <v>N.D51.Z.22.0.2.</v>
          </cell>
        </row>
        <row r="102">
          <cell r="F102" t="str">
            <v>N.D59.Z.0.0.1.</v>
          </cell>
          <cell r="G102" t="str">
            <v>N.D59.Z.1.0.1.</v>
          </cell>
          <cell r="I102" t="str">
            <v>N.D59.Z.11.0.1.</v>
          </cell>
          <cell r="J102" t="str">
            <v>N.D59.Z.12.0.1.</v>
          </cell>
          <cell r="K102" t="str">
            <v>N.D59.Z.13.0.1.</v>
          </cell>
          <cell r="L102" t="str">
            <v>N.D59.Z.1311.0.1.</v>
          </cell>
          <cell r="M102" t="str">
            <v>N.D59.Z.1312.0.1.</v>
          </cell>
          <cell r="N102" t="str">
            <v>N.D59.Z.1313.0.1.</v>
          </cell>
          <cell r="O102" t="str">
            <v>N.D59.Z.1314.0.1.</v>
          </cell>
          <cell r="P102" t="str">
            <v>N.D59.Z.14.0.1.</v>
          </cell>
          <cell r="Q102" t="str">
            <v>N.D59.Z.1M.0.1.</v>
          </cell>
          <cell r="R102" t="str">
            <v>N.D59.Z.15.0.1.</v>
          </cell>
          <cell r="S102" t="str">
            <v>N.D59.Z.2.0.1.</v>
          </cell>
          <cell r="T102" t="str">
            <v>N.D59.Z.21.0.1.</v>
          </cell>
          <cell r="U102" t="str">
            <v>N.D59.Z.211.0.1.</v>
          </cell>
          <cell r="V102" t="str">
            <v>N.D59.Z.2111.0.1.</v>
          </cell>
          <cell r="W102" t="str">
            <v>N.D59.Z.2112.0.1.</v>
          </cell>
          <cell r="X102" t="str">
            <v>N.D59.Z.212.0.1.</v>
          </cell>
          <cell r="Y102" t="str">
            <v>N.D59.Z.22.0.1.</v>
          </cell>
          <cell r="AA102" t="str">
            <v>N.D59.Z.0.0.2.</v>
          </cell>
          <cell r="AB102" t="str">
            <v>N.D59.Z.1.0.2.</v>
          </cell>
          <cell r="AC102" t="str">
            <v>N.D59.Z.1N.0.2.</v>
          </cell>
          <cell r="AD102" t="str">
            <v>N.D59.Z.11.0.2.</v>
          </cell>
          <cell r="AE102" t="str">
            <v>N.D59.Z.12.0.2.</v>
          </cell>
          <cell r="AF102" t="str">
            <v>N.D59.Z.13.0.2.</v>
          </cell>
          <cell r="AG102" t="str">
            <v>N.D59.Z.1311.0.2.</v>
          </cell>
          <cell r="AH102" t="str">
            <v>N.D59.Z.1312.0.2.</v>
          </cell>
          <cell r="AI102" t="str">
            <v>N.D59.Z.1313.0.2.</v>
          </cell>
          <cell r="AJ102" t="str">
            <v>N.D59.Z.1314.0.2.</v>
          </cell>
          <cell r="AK102" t="str">
            <v>N.D59.Z.14.0.2.</v>
          </cell>
          <cell r="AL102" t="str">
            <v>N.D59.Z.1M.0.2.</v>
          </cell>
          <cell r="AM102" t="str">
            <v>N.D59.Z.15.0.2.</v>
          </cell>
          <cell r="AN102" t="str">
            <v>N.D59.Z.2.0.2.</v>
          </cell>
          <cell r="AO102" t="str">
            <v>N.D59.Z.21.0.2.</v>
          </cell>
          <cell r="AP102" t="str">
            <v>N.D59.Z.211.0.2.</v>
          </cell>
          <cell r="AQ102" t="str">
            <v>N.D59.Z.2111.0.2.</v>
          </cell>
          <cell r="AR102" t="str">
            <v>N.D59.Z.2112.0.2.</v>
          </cell>
          <cell r="AS102" t="str">
            <v>N.D59.Z.212.0.2.</v>
          </cell>
          <cell r="AT102" t="str">
            <v>N.D59.Z.22.0.2.</v>
          </cell>
        </row>
        <row r="103">
          <cell r="F103" t="str">
            <v>N.D61.Z.0.0.1.</v>
          </cell>
          <cell r="G103" t="str">
            <v>N.D61.Z.1.0.1.</v>
          </cell>
          <cell r="P103" t="str">
            <v>N.D61.Z.14.0.1.</v>
          </cell>
          <cell r="Q103" t="str">
            <v>N.D61.Z.1M.0.1.</v>
          </cell>
          <cell r="R103" t="str">
            <v>N.D61.Z.15.0.1.</v>
          </cell>
          <cell r="S103" t="str">
            <v>N.D61.Z.2.0.1.</v>
          </cell>
          <cell r="T103" t="str">
            <v>N.D61.Z.21.0.1.</v>
          </cell>
          <cell r="U103" t="str">
            <v>N.D61.Z.211.0.1.</v>
          </cell>
          <cell r="V103" t="str">
            <v>N.D61.Z.2111.0.1.</v>
          </cell>
          <cell r="W103" t="str">
            <v>N.D61.Z.2112.0.1.</v>
          </cell>
          <cell r="X103" t="str">
            <v>N.D61.Z.212.0.1.</v>
          </cell>
          <cell r="Y103" t="str">
            <v>N.D61.Z.22.0.1.</v>
          </cell>
          <cell r="AA103" t="str">
            <v>N.D61.Z.0.0.2.</v>
          </cell>
          <cell r="AB103" t="str">
            <v>N.D61.Z.1.0.2.</v>
          </cell>
          <cell r="AC103" t="str">
            <v>N.D61.Z.1N.0.2.</v>
          </cell>
          <cell r="AD103" t="str">
            <v>N.D61.Z.11.0.2.</v>
          </cell>
          <cell r="AE103" t="str">
            <v>N.D61.Z.12.0.2.</v>
          </cell>
          <cell r="AF103" t="str">
            <v>N.D61.Z.13.0.2.</v>
          </cell>
          <cell r="AG103" t="str">
            <v>N.D61.Z.1311.0.2.</v>
          </cell>
          <cell r="AH103" t="str">
            <v>N.D61.Z.1312.0.2.</v>
          </cell>
          <cell r="AI103" t="str">
            <v>N.D61.Z.1313.0.2.</v>
          </cell>
          <cell r="AJ103" t="str">
            <v>N.D61.Z.1314.0.2.</v>
          </cell>
          <cell r="AK103" t="str">
            <v>N.D61.Z.14.0.2.</v>
          </cell>
          <cell r="AL103" t="str">
            <v>N.D61.Z.1M.0.2.</v>
          </cell>
          <cell r="AM103" t="str">
            <v>N.D61.Z.15.0.2.</v>
          </cell>
          <cell r="AN103" t="str">
            <v>N.D61.Z.2.0.2.</v>
          </cell>
          <cell r="AO103" t="str">
            <v>N.D61.Z.21.0.2.</v>
          </cell>
          <cell r="AP103" t="str">
            <v>N.D61.Z.211.0.2.</v>
          </cell>
          <cell r="AQ103" t="str">
            <v>N.D61.Z.2111.0.2.</v>
          </cell>
          <cell r="AR103" t="str">
            <v>N.D61.Z.2112.0.2.</v>
          </cell>
          <cell r="AS103" t="str">
            <v>N.D61.Z.212.0.2.</v>
          </cell>
          <cell r="AT103" t="str">
            <v>N.D61.Z.22.0.2.</v>
          </cell>
        </row>
        <row r="104">
          <cell r="F104" t="str">
            <v>N.D611.Z.0.0.1.</v>
          </cell>
          <cell r="G104" t="str">
            <v>N.D611.Z.1.0.1.</v>
          </cell>
          <cell r="P104" t="str">
            <v>N.D611.Z.14.0.1.</v>
          </cell>
          <cell r="Q104" t="str">
            <v>N.D611.Z.1M.0.1.</v>
          </cell>
          <cell r="R104" t="str">
            <v>N.D611.Z.15.0.1.</v>
          </cell>
          <cell r="S104" t="str">
            <v>N.D611.Z.2.0.1.</v>
          </cell>
          <cell r="T104" t="str">
            <v>N.D611.Z.21.0.1.</v>
          </cell>
          <cell r="U104" t="str">
            <v>N.D611.Z.211.0.1.</v>
          </cell>
          <cell r="V104" t="str">
            <v>N.D611.Z.2111.0.1.</v>
          </cell>
          <cell r="W104" t="str">
            <v>N.D611.Z.2112.0.1.</v>
          </cell>
          <cell r="X104" t="str">
            <v>N.D611.Z.212.0.1.</v>
          </cell>
          <cell r="Y104" t="str">
            <v>N.D611.Z.22.0.1.</v>
          </cell>
          <cell r="AA104" t="str">
            <v>N.D611.Z.0.0.2.</v>
          </cell>
          <cell r="AB104" t="str">
            <v>N.D611.Z.1.0.2.</v>
          </cell>
          <cell r="AC104" t="str">
            <v>N.D611.Z.1N.0.2.</v>
          </cell>
          <cell r="AD104" t="str">
            <v>N.D611.Z.11.0.2.</v>
          </cell>
          <cell r="AE104" t="str">
            <v>N.D611.Z.12.0.2.</v>
          </cell>
          <cell r="AF104" t="str">
            <v>N.D611.Z.13.0.2.</v>
          </cell>
          <cell r="AG104" t="str">
            <v>N.D611.Z.1311.0.2.</v>
          </cell>
          <cell r="AH104" t="str">
            <v>N.D611.Z.1312.0.2.</v>
          </cell>
          <cell r="AI104" t="str">
            <v>N.D611.Z.1313.0.2.</v>
          </cell>
          <cell r="AJ104" t="str">
            <v>N.D611.Z.1314.0.2.</v>
          </cell>
          <cell r="AK104" t="str">
            <v>N.D611.Z.14.0.2.</v>
          </cell>
          <cell r="AL104" t="str">
            <v>N.D611.Z.1M.0.2.</v>
          </cell>
          <cell r="AM104" t="str">
            <v>N.D611.Z.15.0.2.</v>
          </cell>
          <cell r="AN104" t="str">
            <v>N.D611.Z.2.0.2.</v>
          </cell>
          <cell r="AO104" t="str">
            <v>N.D611.Z.21.0.2.</v>
          </cell>
          <cell r="AP104" t="str">
            <v>N.D611.Z.211.0.2.</v>
          </cell>
          <cell r="AQ104" t="str">
            <v>N.D611.Z.2111.0.2.</v>
          </cell>
          <cell r="AR104" t="str">
            <v>N.D611.Z.2112.0.2.</v>
          </cell>
          <cell r="AS104" t="str">
            <v>N.D611.Z.212.0.2.</v>
          </cell>
          <cell r="AT104" t="str">
            <v>N.D611.Z.22.0.2.</v>
          </cell>
        </row>
        <row r="105">
          <cell r="F105" t="str">
            <v>N.D6111.Z.0.0.1.</v>
          </cell>
          <cell r="G105" t="str">
            <v>N.D6111.Z.1.0.1.</v>
          </cell>
          <cell r="P105" t="str">
            <v>N.D6111.Z.14.0.1.</v>
          </cell>
          <cell r="Q105" t="str">
            <v>N.D6111.Z.1M.0.1.</v>
          </cell>
          <cell r="R105" t="str">
            <v>N.D6111.Z.15.0.1.</v>
          </cell>
          <cell r="S105" t="str">
            <v>N.D6111.Z.2.0.1.</v>
          </cell>
          <cell r="T105" t="str">
            <v>N.D6111.Z.21.0.1.</v>
          </cell>
          <cell r="U105" t="str">
            <v>N.D6111.Z.211.0.1.</v>
          </cell>
          <cell r="V105" t="str">
            <v>N.D6111.Z.2111.0.1.</v>
          </cell>
          <cell r="W105" t="str">
            <v>N.D6111.Z.2112.0.1.</v>
          </cell>
          <cell r="X105" t="str">
            <v>N.D6111.Z.212.0.1.</v>
          </cell>
          <cell r="Y105" t="str">
            <v>N.D6111.Z.22.0.1.</v>
          </cell>
          <cell r="AA105" t="str">
            <v>N.D6111.Z.0.0.2.</v>
          </cell>
          <cell r="AB105" t="str">
            <v>N.D6111.Z.1.0.2.</v>
          </cell>
          <cell r="AC105" t="str">
            <v>N.D6111.Z.1N.0.2.</v>
          </cell>
          <cell r="AD105" t="str">
            <v>N.D6111.Z.11.0.2.</v>
          </cell>
          <cell r="AE105" t="str">
            <v>N.D6111.Z.12.0.2.</v>
          </cell>
          <cell r="AF105" t="str">
            <v>N.D6111.Z.13.0.2.</v>
          </cell>
          <cell r="AG105" t="str">
            <v>N.D6111.Z.1311.0.2.</v>
          </cell>
          <cell r="AH105" t="str">
            <v>N.D6111.Z.1312.0.2.</v>
          </cell>
          <cell r="AI105" t="str">
            <v>N.D6111.Z.1313.0.2.</v>
          </cell>
          <cell r="AJ105" t="str">
            <v>N.D6111.Z.1314.0.2.</v>
          </cell>
          <cell r="AK105" t="str">
            <v>N.D6111.Z.14.0.2.</v>
          </cell>
          <cell r="AL105" t="str">
            <v>N.D6111.Z.1M.0.2.</v>
          </cell>
          <cell r="AM105" t="str">
            <v>N.D6111.Z.15.0.2.</v>
          </cell>
          <cell r="AN105" t="str">
            <v>N.D6111.Z.2.0.2.</v>
          </cell>
          <cell r="AO105" t="str">
            <v>N.D6111.Z.21.0.2.</v>
          </cell>
          <cell r="AP105" t="str">
            <v>N.D6111.Z.211.0.2.</v>
          </cell>
          <cell r="AQ105" t="str">
            <v>N.D6111.Z.2111.0.2.</v>
          </cell>
          <cell r="AR105" t="str">
            <v>N.D6111.Z.2112.0.2.</v>
          </cell>
          <cell r="AS105" t="str">
            <v>N.D6111.Z.212.0.2.</v>
          </cell>
          <cell r="AT105" t="str">
            <v>N.D6111.Z.22.0.2.</v>
          </cell>
        </row>
        <row r="106">
          <cell r="F106" t="str">
            <v>N.D6112.Z.0.0.1.</v>
          </cell>
          <cell r="G106" t="str">
            <v>N.D6112.Z.1.0.1.</v>
          </cell>
          <cell r="P106" t="str">
            <v>N.D6112.Z.14.0.1.</v>
          </cell>
          <cell r="Q106" t="str">
            <v>N.D6112.Z.1M.0.1.</v>
          </cell>
          <cell r="R106" t="str">
            <v>N.D6112.Z.15.0.1.</v>
          </cell>
          <cell r="S106" t="str">
            <v>N.D6112.Z.2.0.1.</v>
          </cell>
          <cell r="T106" t="str">
            <v>N.D6112.Z.21.0.1.</v>
          </cell>
          <cell r="U106" t="str">
            <v>N.D6112.Z.211.0.1.</v>
          </cell>
          <cell r="V106" t="str">
            <v>N.D6112.Z.2111.0.1.</v>
          </cell>
          <cell r="W106" t="str">
            <v>N.D6112.Z.2112.0.1.</v>
          </cell>
          <cell r="X106" t="str">
            <v>N.D6112.Z.212.0.1.</v>
          </cell>
          <cell r="Y106" t="str">
            <v>N.D6112.Z.22.0.1.</v>
          </cell>
          <cell r="AA106" t="str">
            <v>N.D6112.Z.0.0.2.</v>
          </cell>
          <cell r="AB106" t="str">
            <v>N.D6112.Z.1.0.2.</v>
          </cell>
          <cell r="AC106" t="str">
            <v>N.D6112.Z.1N.0.2.</v>
          </cell>
          <cell r="AD106" t="str">
            <v>N.D6112.Z.11.0.2.</v>
          </cell>
          <cell r="AE106" t="str">
            <v>N.D6112.Z.12.0.2.</v>
          </cell>
          <cell r="AF106" t="str">
            <v>N.D6112.Z.13.0.2.</v>
          </cell>
          <cell r="AG106" t="str">
            <v>N.D6112.Z.1311.0.2.</v>
          </cell>
          <cell r="AH106" t="str">
            <v>N.D6112.Z.1312.0.2.</v>
          </cell>
          <cell r="AI106" t="str">
            <v>N.D6112.Z.1313.0.2.</v>
          </cell>
          <cell r="AJ106" t="str">
            <v>N.D6112.Z.1314.0.2.</v>
          </cell>
          <cell r="AK106" t="str">
            <v>N.D6112.Z.14.0.2.</v>
          </cell>
          <cell r="AL106" t="str">
            <v>N.D6112.Z.1M.0.2.</v>
          </cell>
          <cell r="AM106" t="str">
            <v>N.D6112.Z.15.0.2.</v>
          </cell>
          <cell r="AN106" t="str">
            <v>N.D6112.Z.2.0.2.</v>
          </cell>
          <cell r="AO106" t="str">
            <v>N.D6112.Z.21.0.2.</v>
          </cell>
          <cell r="AP106" t="str">
            <v>N.D6112.Z.211.0.2.</v>
          </cell>
          <cell r="AQ106" t="str">
            <v>N.D6112.Z.2111.0.2.</v>
          </cell>
          <cell r="AR106" t="str">
            <v>N.D6112.Z.2112.0.2.</v>
          </cell>
          <cell r="AS106" t="str">
            <v>N.D6112.Z.212.0.2.</v>
          </cell>
          <cell r="AT106" t="str">
            <v>N.D6112.Z.22.0.2.</v>
          </cell>
        </row>
        <row r="107">
          <cell r="F107" t="str">
            <v>N.D6113.Z.0.0.1.</v>
          </cell>
          <cell r="G107" t="str">
            <v>N.D6113.Z.1.0.1.</v>
          </cell>
          <cell r="P107" t="str">
            <v>N.D6113.Z.14.0.1.</v>
          </cell>
          <cell r="Q107" t="str">
            <v>N.D6113.Z.1M.0.1.</v>
          </cell>
          <cell r="R107" t="str">
            <v>N.D6113.Z.15.0.1.</v>
          </cell>
          <cell r="S107" t="str">
            <v>N.D6113.Z.2.0.1.</v>
          </cell>
          <cell r="T107" t="str">
            <v>N.D6113.Z.21.0.1.</v>
          </cell>
          <cell r="U107" t="str">
            <v>N.D6113.Z.211.0.1.</v>
          </cell>
          <cell r="V107" t="str">
            <v>N.D6113.Z.2111.0.1.</v>
          </cell>
          <cell r="W107" t="str">
            <v>N.D6113.Z.2112.0.1.</v>
          </cell>
          <cell r="X107" t="str">
            <v>N.D6113.Z.212.0.1.</v>
          </cell>
          <cell r="Y107" t="str">
            <v>N.D6113.Z.22.0.1.</v>
          </cell>
          <cell r="AA107" t="str">
            <v>N.D6113.Z.0.0.2.</v>
          </cell>
          <cell r="AB107" t="str">
            <v>N.D6113.Z.1.0.2.</v>
          </cell>
          <cell r="AC107" t="str">
            <v>N.D6113.Z.1N.0.2.</v>
          </cell>
          <cell r="AD107" t="str">
            <v>N.D6113.Z.11.0.2.</v>
          </cell>
          <cell r="AE107" t="str">
            <v>N.D6113.Z.12.0.2.</v>
          </cell>
          <cell r="AF107" t="str">
            <v>N.D6113.Z.13.0.2.</v>
          </cell>
          <cell r="AG107" t="str">
            <v>N.D6113.Z.1311.0.2.</v>
          </cell>
          <cell r="AH107" t="str">
            <v>N.D6113.Z.1312.0.2.</v>
          </cell>
          <cell r="AI107" t="str">
            <v>N.D6113.Z.1313.0.2.</v>
          </cell>
          <cell r="AJ107" t="str">
            <v>N.D6113.Z.1314.0.2.</v>
          </cell>
          <cell r="AK107" t="str">
            <v>N.D6113.Z.14.0.2.</v>
          </cell>
          <cell r="AL107" t="str">
            <v>N.D6113.Z.1M.0.2.</v>
          </cell>
          <cell r="AM107" t="str">
            <v>N.D6113.Z.15.0.2.</v>
          </cell>
          <cell r="AN107" t="str">
            <v>N.D6113.Z.2.0.2.</v>
          </cell>
          <cell r="AO107" t="str">
            <v>N.D6113.Z.21.0.2.</v>
          </cell>
          <cell r="AP107" t="str">
            <v>N.D6113.Z.211.0.2.</v>
          </cell>
          <cell r="AQ107" t="str">
            <v>N.D6113.Z.2111.0.2.</v>
          </cell>
          <cell r="AR107" t="str">
            <v>N.D6113.Z.2112.0.2.</v>
          </cell>
          <cell r="AS107" t="str">
            <v>N.D6113.Z.212.0.2.</v>
          </cell>
          <cell r="AT107" t="str">
            <v>N.D6113.Z.22.0.2.</v>
          </cell>
        </row>
        <row r="108">
          <cell r="F108" t="str">
            <v>N.D612.Z.0.0.1.</v>
          </cell>
          <cell r="G108" t="str">
            <v>N.D612.Z.1.0.1.</v>
          </cell>
          <cell r="P108" t="str">
            <v>N.D612.Z.14.0.1.</v>
          </cell>
          <cell r="Q108" t="str">
            <v>N.D612.Z.1M.0.1.</v>
          </cell>
          <cell r="R108" t="str">
            <v>N.D612.Z.15.0.1.</v>
          </cell>
          <cell r="S108" t="str">
            <v>N.D612.Z.2.0.1.</v>
          </cell>
          <cell r="T108" t="str">
            <v>N.D612.Z.21.0.1.</v>
          </cell>
          <cell r="U108" t="str">
            <v>N.D612.Z.211.0.1.</v>
          </cell>
          <cell r="V108" t="str">
            <v>N.D612.Z.2111.0.1.</v>
          </cell>
          <cell r="W108" t="str">
            <v>N.D612.Z.2112.0.1.</v>
          </cell>
          <cell r="X108" t="str">
            <v>N.D612.Z.212.0.1.</v>
          </cell>
          <cell r="Y108" t="str">
            <v>N.D612.Z.22.0.1.</v>
          </cell>
          <cell r="AA108" t="str">
            <v>N.D612.Z.0.0.2.</v>
          </cell>
          <cell r="AB108" t="str">
            <v>N.D612.Z.1.0.2.</v>
          </cell>
          <cell r="AC108" t="str">
            <v>N.D612.Z.1N.0.2.</v>
          </cell>
          <cell r="AD108" t="str">
            <v>N.D612.Z.11.0.2.</v>
          </cell>
          <cell r="AE108" t="str">
            <v>N.D612.Z.12.0.2.</v>
          </cell>
          <cell r="AF108" t="str">
            <v>N.D612.Z.13.0.2.</v>
          </cell>
          <cell r="AG108" t="str">
            <v>N.D612.Z.1311.0.2.</v>
          </cell>
          <cell r="AH108" t="str">
            <v>N.D612.Z.1312.0.2.</v>
          </cell>
          <cell r="AI108" t="str">
            <v>N.D612.Z.1313.0.2.</v>
          </cell>
          <cell r="AJ108" t="str">
            <v>N.D612.Z.1314.0.2.</v>
          </cell>
          <cell r="AK108" t="str">
            <v>N.D612.Z.14.0.2.</v>
          </cell>
          <cell r="AL108" t="str">
            <v>N.D612.Z.1M.0.2.</v>
          </cell>
          <cell r="AM108" t="str">
            <v>N.D612.Z.15.0.2.</v>
          </cell>
          <cell r="AN108" t="str">
            <v>N.D612.Z.2.0.2.</v>
          </cell>
          <cell r="AO108" t="str">
            <v>N.D612.Z.21.0.2.</v>
          </cell>
          <cell r="AP108" t="str">
            <v>N.D612.Z.211.0.2.</v>
          </cell>
          <cell r="AQ108" t="str">
            <v>N.D612.Z.2111.0.2.</v>
          </cell>
          <cell r="AR108" t="str">
            <v>N.D612.Z.2112.0.2.</v>
          </cell>
          <cell r="AS108" t="str">
            <v>N.D612.Z.212.0.2.</v>
          </cell>
          <cell r="AT108" t="str">
            <v>N.D612.Z.22.0.2.</v>
          </cell>
        </row>
        <row r="109">
          <cell r="F109" t="str">
            <v>N.D62.Z.0.0.1.</v>
          </cell>
          <cell r="G109" t="str">
            <v>N.D62.Z.1.0.1.</v>
          </cell>
          <cell r="I109" t="str">
            <v>N.D62.Z.11.0.1.</v>
          </cell>
          <cell r="J109" t="str">
            <v>N.D62.Z.12.0.1.</v>
          </cell>
          <cell r="K109" t="str">
            <v>N.D62.Z.13.0.1.</v>
          </cell>
          <cell r="L109" t="str">
            <v>N.D62.Z.1311.0.1.</v>
          </cell>
          <cell r="M109" t="str">
            <v>N.D62.Z.1312.0.1.</v>
          </cell>
          <cell r="N109" t="str">
            <v>N.D62.Z.1313.0.1.</v>
          </cell>
          <cell r="O109" t="str">
            <v>N.D62.Z.1314.0.1.</v>
          </cell>
          <cell r="P109" t="str">
            <v>N.D62.Z.14.0.1.</v>
          </cell>
          <cell r="Q109" t="str">
            <v>N.D62.Z.1M.0.1.</v>
          </cell>
          <cell r="R109" t="str">
            <v>N.D62.Z.15.0.1.</v>
          </cell>
          <cell r="S109" t="str">
            <v>N.D62.Z.2.0.1.</v>
          </cell>
          <cell r="T109" t="str">
            <v>N.D62.Z.21.0.1.</v>
          </cell>
          <cell r="U109" t="str">
            <v>N.D62.Z.211.0.1.</v>
          </cell>
          <cell r="V109" t="str">
            <v>N.D62.Z.2111.0.1.</v>
          </cell>
          <cell r="W109" t="str">
            <v>N.D62.Z.2112.0.1.</v>
          </cell>
          <cell r="X109" t="str">
            <v>N.D62.Z.212.0.1.</v>
          </cell>
          <cell r="Y109" t="str">
            <v>N.D62.Z.22.0.1.</v>
          </cell>
          <cell r="AA109" t="str">
            <v>N.D62.Z.0.0.2.</v>
          </cell>
          <cell r="AB109" t="str">
            <v>N.D62.Z.1.0.2.</v>
          </cell>
          <cell r="AC109" t="str">
            <v>N.D62.Z.1N.0.2.</v>
          </cell>
          <cell r="AD109" t="str">
            <v>N.D62.Z.11.0.2.</v>
          </cell>
          <cell r="AE109" t="str">
            <v>N.D62.Z.12.0.2.</v>
          </cell>
          <cell r="AF109" t="str">
            <v>N.D62.Z.13.0.2.</v>
          </cell>
          <cell r="AG109" t="str">
            <v>N.D62.Z.1311.0.2.</v>
          </cell>
          <cell r="AH109" t="str">
            <v>N.D62.Z.1312.0.2.</v>
          </cell>
          <cell r="AI109" t="str">
            <v>N.D62.Z.1313.0.2.</v>
          </cell>
          <cell r="AJ109" t="str">
            <v>N.D62.Z.1314.0.2.</v>
          </cell>
          <cell r="AK109" t="str">
            <v>N.D62.Z.14.0.2.</v>
          </cell>
          <cell r="AL109" t="str">
            <v>N.D62.Z.1M.0.2.</v>
          </cell>
          <cell r="AM109" t="str">
            <v>N.D62.Z.15.0.2.</v>
          </cell>
          <cell r="AN109" t="str">
            <v>N.D62.Z.2.0.2.</v>
          </cell>
          <cell r="AO109" t="str">
            <v>N.D62.Z.21.0.2.</v>
          </cell>
          <cell r="AP109" t="str">
            <v>N.D62.Z.211.0.2.</v>
          </cell>
          <cell r="AQ109" t="str">
            <v>N.D62.Z.2111.0.2.</v>
          </cell>
          <cell r="AR109" t="str">
            <v>N.D62.Z.2112.0.2.</v>
          </cell>
          <cell r="AS109" t="str">
            <v>N.D62.Z.212.0.2.</v>
          </cell>
          <cell r="AT109" t="str">
            <v>N.D62.Z.22.0.2.</v>
          </cell>
        </row>
        <row r="110">
          <cell r="F110" t="str">
            <v>N.D71.Z.0.0.1.</v>
          </cell>
          <cell r="G110" t="str">
            <v>N.D71.Z.1.0.1.</v>
          </cell>
          <cell r="I110" t="str">
            <v>N.D71.Z.11.0.1.</v>
          </cell>
          <cell r="J110" t="str">
            <v>N.D71.Z.12.0.1.</v>
          </cell>
          <cell r="K110" t="str">
            <v>N.D71.Z.13.0.1.</v>
          </cell>
          <cell r="L110" t="str">
            <v>N.D71.Z.1311.0.1.</v>
          </cell>
          <cell r="M110" t="str">
            <v>N.D71.Z.1312.0.1.</v>
          </cell>
          <cell r="N110" t="str">
            <v>N.D71.Z.1313.0.1.</v>
          </cell>
          <cell r="O110" t="str">
            <v>N.D71.Z.1314.0.1.</v>
          </cell>
          <cell r="P110" t="str">
            <v>N.D71.Z.14.0.1.</v>
          </cell>
          <cell r="Q110" t="str">
            <v>N.D71.Z.1M.0.1.</v>
          </cell>
          <cell r="R110" t="str">
            <v>N.D71.Z.15.0.1.</v>
          </cell>
          <cell r="S110" t="str">
            <v>N.D71.Z.2.0.1.</v>
          </cell>
          <cell r="T110" t="str">
            <v>N.D71.Z.21.0.1.</v>
          </cell>
          <cell r="U110" t="str">
            <v>N.D71.Z.211.0.1.</v>
          </cell>
          <cell r="V110" t="str">
            <v>N.D71.Z.2111.0.1.</v>
          </cell>
          <cell r="W110" t="str">
            <v>N.D71.Z.2112.0.1.</v>
          </cell>
          <cell r="X110" t="str">
            <v>N.D71.Z.212.0.1.</v>
          </cell>
          <cell r="Y110" t="str">
            <v>N.D71.Z.22.0.1.</v>
          </cell>
          <cell r="AA110" t="str">
            <v>N.D71.Z.0.0.2.</v>
          </cell>
          <cell r="AB110" t="str">
            <v>N.D71.Z.1.0.2.</v>
          </cell>
          <cell r="AC110" t="str">
            <v>N.D71.Z.1N.0.2.</v>
          </cell>
          <cell r="AD110" t="str">
            <v>N.D71.Z.11.0.2.</v>
          </cell>
          <cell r="AE110" t="str">
            <v>N.D71.Z.12.0.2.</v>
          </cell>
          <cell r="AF110" t="str">
            <v>N.D71.Z.13.0.2.</v>
          </cell>
          <cell r="AG110" t="str">
            <v>N.D71.Z.1311.0.2.</v>
          </cell>
          <cell r="AH110" t="str">
            <v>N.D71.Z.1312.0.2.</v>
          </cell>
          <cell r="AI110" t="str">
            <v>N.D71.Z.1313.0.2.</v>
          </cell>
          <cell r="AJ110" t="str">
            <v>N.D71.Z.1314.0.2.</v>
          </cell>
          <cell r="AK110" t="str">
            <v>N.D71.Z.14.0.2.</v>
          </cell>
          <cell r="AL110" t="str">
            <v>N.D71.Z.1M.0.2.</v>
          </cell>
          <cell r="AM110" t="str">
            <v>N.D71.Z.15.0.2.</v>
          </cell>
          <cell r="AN110" t="str">
            <v>N.D71.Z.2.0.2.</v>
          </cell>
          <cell r="AO110" t="str">
            <v>N.D71.Z.21.0.2.</v>
          </cell>
          <cell r="AP110" t="str">
            <v>N.D71.Z.211.0.2.</v>
          </cell>
          <cell r="AQ110" t="str">
            <v>N.D71.Z.2111.0.2.</v>
          </cell>
          <cell r="AR110" t="str">
            <v>N.D71.Z.2112.0.2.</v>
          </cell>
          <cell r="AS110" t="str">
            <v>N.D71.Z.212.0.2.</v>
          </cell>
          <cell r="AT110" t="str">
            <v>N.D71.Z.22.0.2.</v>
          </cell>
        </row>
        <row r="111">
          <cell r="F111" t="str">
            <v>N.D72.Z.0.0.1.</v>
          </cell>
          <cell r="G111" t="str">
            <v>N.D72.Z.1.0.1.</v>
          </cell>
          <cell r="I111" t="str">
            <v>N.D72.Z.11.0.1.</v>
          </cell>
          <cell r="J111" t="str">
            <v>N.D72.Z.12.0.1.</v>
          </cell>
          <cell r="K111" t="str">
            <v>N.D72.Z.13.0.1.</v>
          </cell>
          <cell r="L111" t="str">
            <v>N.D72.Z.1311.0.1.</v>
          </cell>
          <cell r="M111" t="str">
            <v>N.D72.Z.1312.0.1.</v>
          </cell>
          <cell r="N111" t="str">
            <v>N.D72.Z.1313.0.1.</v>
          </cell>
          <cell r="O111" t="str">
            <v>N.D72.Z.1314.0.1.</v>
          </cell>
          <cell r="P111" t="str">
            <v>N.D72.Z.14.0.1.</v>
          </cell>
          <cell r="Q111" t="str">
            <v>N.D72.Z.1M.0.1.</v>
          </cell>
          <cell r="R111" t="str">
            <v>N.D72.Z.15.0.1.</v>
          </cell>
          <cell r="S111" t="str">
            <v>N.D72.Z.2.0.1.</v>
          </cell>
          <cell r="T111" t="str">
            <v>N.D72.Z.21.0.1.</v>
          </cell>
          <cell r="U111" t="str">
            <v>N.D72.Z.211.0.1.</v>
          </cell>
          <cell r="V111" t="str">
            <v>N.D72.Z.2111.0.1.</v>
          </cell>
          <cell r="W111" t="str">
            <v>N.D72.Z.2112.0.1.</v>
          </cell>
          <cell r="X111" t="str">
            <v>N.D72.Z.212.0.1.</v>
          </cell>
          <cell r="Y111" t="str">
            <v>N.D72.Z.22.0.1.</v>
          </cell>
          <cell r="AA111" t="str">
            <v>N.D72.Z.0.0.2.</v>
          </cell>
          <cell r="AB111" t="str">
            <v>N.D72.Z.1.0.2.</v>
          </cell>
          <cell r="AC111" t="str">
            <v>N.D72.Z.1N.0.2.</v>
          </cell>
          <cell r="AD111" t="str">
            <v>N.D72.Z.11.0.2.</v>
          </cell>
          <cell r="AE111" t="str">
            <v>N.D72.Z.12.0.2.</v>
          </cell>
          <cell r="AF111" t="str">
            <v>N.D72.Z.13.0.2.</v>
          </cell>
          <cell r="AG111" t="str">
            <v>N.D72.Z.1311.0.2.</v>
          </cell>
          <cell r="AH111" t="str">
            <v>N.D72.Z.1312.0.2.</v>
          </cell>
          <cell r="AI111" t="str">
            <v>N.D72.Z.1313.0.2.</v>
          </cell>
          <cell r="AJ111" t="str">
            <v>N.D72.Z.1314.0.2.</v>
          </cell>
          <cell r="AK111" t="str">
            <v>N.D72.Z.14.0.2.</v>
          </cell>
          <cell r="AL111" t="str">
            <v>N.D72.Z.1M.0.2.</v>
          </cell>
          <cell r="AM111" t="str">
            <v>N.D72.Z.15.0.2.</v>
          </cell>
          <cell r="AN111" t="str">
            <v>N.D72.Z.2.0.2.</v>
          </cell>
          <cell r="AO111" t="str">
            <v>N.D72.Z.21.0.2.</v>
          </cell>
          <cell r="AP111" t="str">
            <v>N.D72.Z.211.0.2.</v>
          </cell>
          <cell r="AQ111" t="str">
            <v>N.D72.Z.2111.0.2.</v>
          </cell>
          <cell r="AR111" t="str">
            <v>N.D72.Z.2112.0.2.</v>
          </cell>
          <cell r="AS111" t="str">
            <v>N.D72.Z.212.0.2.</v>
          </cell>
          <cell r="AT111" t="str">
            <v>N.D72.Z.22.0.2.</v>
          </cell>
        </row>
        <row r="112">
          <cell r="F112" t="str">
            <v>N.D73.Z.0.0.1.</v>
          </cell>
          <cell r="G112" t="str">
            <v>N.D73.Z.1.0.1.</v>
          </cell>
          <cell r="I112" t="str">
            <v>N.D73.Z.11.0.1.</v>
          </cell>
          <cell r="J112" t="str">
            <v>N.D73.Z.12.0.1.</v>
          </cell>
          <cell r="K112" t="str">
            <v>N.D73.Z.13.0.1.</v>
          </cell>
          <cell r="L112" t="str">
            <v>N.D73.Z.1311.0.1.</v>
          </cell>
          <cell r="M112" t="str">
            <v>N.D73.Z.1312.0.1.</v>
          </cell>
          <cell r="N112" t="str">
            <v>N.D73.Z.1313.0.1.</v>
          </cell>
          <cell r="O112" t="str">
            <v>N.D73.Z.1314.0.1.</v>
          </cell>
          <cell r="P112" t="str">
            <v>N.D73.Z.14.0.1.</v>
          </cell>
          <cell r="Q112" t="str">
            <v>N.D73.Z.1M.0.1.</v>
          </cell>
          <cell r="R112" t="str">
            <v>N.D73.Z.15.0.1.</v>
          </cell>
          <cell r="S112" t="str">
            <v>N.D73.Z.2.0.1.</v>
          </cell>
          <cell r="T112" t="str">
            <v>N.D73.Z.21.0.1.</v>
          </cell>
          <cell r="U112" t="str">
            <v>N.D73.Z.211.0.1.</v>
          </cell>
          <cell r="V112" t="str">
            <v>N.D73.Z.2111.0.1.</v>
          </cell>
          <cell r="W112" t="str">
            <v>N.D73.Z.2112.0.1.</v>
          </cell>
          <cell r="X112" t="str">
            <v>N.D73.Z.212.0.1.</v>
          </cell>
          <cell r="Y112" t="str">
            <v>N.D73.Z.22.0.1.</v>
          </cell>
          <cell r="AA112" t="str">
            <v>N.D73.Z.0.0.2.</v>
          </cell>
          <cell r="AB112" t="str">
            <v>N.D73.Z.1.0.2.</v>
          </cell>
          <cell r="AC112" t="str">
            <v>N.D73.Z.1N.0.2.</v>
          </cell>
          <cell r="AD112" t="str">
            <v>N.D73.Z.11.0.2.</v>
          </cell>
          <cell r="AE112" t="str">
            <v>N.D73.Z.12.0.2.</v>
          </cell>
          <cell r="AF112" t="str">
            <v>N.D73.Z.13.0.2.</v>
          </cell>
          <cell r="AG112" t="str">
            <v>N.D73.Z.1311.0.2.</v>
          </cell>
          <cell r="AH112" t="str">
            <v>N.D73.Z.1312.0.2.</v>
          </cell>
          <cell r="AI112" t="str">
            <v>N.D73.Z.1313.0.2.</v>
          </cell>
          <cell r="AJ112" t="str">
            <v>N.D73.Z.1314.0.2.</v>
          </cell>
          <cell r="AK112" t="str">
            <v>N.D73.Z.14.0.2.</v>
          </cell>
          <cell r="AL112" t="str">
            <v>N.D73.Z.1M.0.2.</v>
          </cell>
          <cell r="AM112" t="str">
            <v>N.D73.Z.15.0.2.</v>
          </cell>
          <cell r="AN112" t="str">
            <v>N.D73.Z.2.0.2.</v>
          </cell>
          <cell r="AO112" t="str">
            <v>N.D73.Z.21.0.2.</v>
          </cell>
          <cell r="AP112" t="str">
            <v>N.D73.Z.211.0.2.</v>
          </cell>
          <cell r="AQ112" t="str">
            <v>N.D73.Z.2111.0.2.</v>
          </cell>
          <cell r="AR112" t="str">
            <v>N.D73.Z.2112.0.2.</v>
          </cell>
          <cell r="AS112" t="str">
            <v>N.D73.Z.212.0.2.</v>
          </cell>
          <cell r="AT112" t="str">
            <v>N.D73.Z.22.0.2.</v>
          </cell>
        </row>
        <row r="113">
          <cell r="F113" t="str">
            <v>N.D74.Z.0.0.1.</v>
          </cell>
          <cell r="G113" t="str">
            <v>N.D74.Z.1.0.1.</v>
          </cell>
          <cell r="I113" t="str">
            <v>N.D74.Z.11.0.1.</v>
          </cell>
          <cell r="J113" t="str">
            <v>N.D74.Z.12.0.1.</v>
          </cell>
          <cell r="K113" t="str">
            <v>N.D74.Z.13.0.1.</v>
          </cell>
          <cell r="L113" t="str">
            <v>N.D74.Z.1311.0.1.</v>
          </cell>
          <cell r="M113" t="str">
            <v>N.D74.Z.1312.0.1.</v>
          </cell>
          <cell r="N113" t="str">
            <v>N.D74.Z.1313.0.1.</v>
          </cell>
          <cell r="O113" t="str">
            <v>N.D74.Z.1314.0.1.</v>
          </cell>
          <cell r="P113" t="str">
            <v>N.D74.Z.14.0.1.</v>
          </cell>
          <cell r="Q113" t="str">
            <v>N.D74.Z.1M.0.1.</v>
          </cell>
          <cell r="R113" t="str">
            <v>N.D74.Z.15.0.1.</v>
          </cell>
          <cell r="S113" t="str">
            <v>N.D74.Z.2.0.1.</v>
          </cell>
          <cell r="T113" t="str">
            <v>N.D74.Z.21.0.1.</v>
          </cell>
          <cell r="U113" t="str">
            <v>N.D74.Z.211.0.1.</v>
          </cell>
          <cell r="V113" t="str">
            <v>N.D74.Z.2111.0.1.</v>
          </cell>
          <cell r="W113" t="str">
            <v>N.D74.Z.2112.0.1.</v>
          </cell>
          <cell r="X113" t="str">
            <v>N.D74.Z.212.0.1.</v>
          </cell>
          <cell r="Y113" t="str">
            <v>N.D74.Z.22.0.1.</v>
          </cell>
          <cell r="AA113" t="str">
            <v>N.D74.Z.0.0.2.</v>
          </cell>
          <cell r="AB113" t="str">
            <v>N.D74.Z.1.0.2.</v>
          </cell>
          <cell r="AC113" t="str">
            <v>N.D74.Z.1N.0.2.</v>
          </cell>
          <cell r="AD113" t="str">
            <v>N.D74.Z.11.0.2.</v>
          </cell>
          <cell r="AE113" t="str">
            <v>N.D74.Z.12.0.2.</v>
          </cell>
          <cell r="AF113" t="str">
            <v>N.D74.Z.13.0.2.</v>
          </cell>
          <cell r="AG113" t="str">
            <v>N.D74.Z.1311.0.2.</v>
          </cell>
          <cell r="AH113" t="str">
            <v>N.D74.Z.1312.0.2.</v>
          </cell>
          <cell r="AI113" t="str">
            <v>N.D74.Z.1313.0.2.</v>
          </cell>
          <cell r="AJ113" t="str">
            <v>N.D74.Z.1314.0.2.</v>
          </cell>
          <cell r="AK113" t="str">
            <v>N.D74.Z.14.0.2.</v>
          </cell>
          <cell r="AL113" t="str">
            <v>N.D74.Z.1M.0.2.</v>
          </cell>
          <cell r="AM113" t="str">
            <v>N.D74.Z.15.0.2.</v>
          </cell>
          <cell r="AN113" t="str">
            <v>N.D74.Z.2.0.2.</v>
          </cell>
          <cell r="AO113" t="str">
            <v>N.D74.Z.21.0.2.</v>
          </cell>
          <cell r="AP113" t="str">
            <v>N.D74.Z.211.0.2.</v>
          </cell>
          <cell r="AQ113" t="str">
            <v>N.D74.Z.2111.0.2.</v>
          </cell>
          <cell r="AR113" t="str">
            <v>N.D74.Z.2112.0.2.</v>
          </cell>
          <cell r="AS113" t="str">
            <v>N.D74.Z.212.0.2.</v>
          </cell>
          <cell r="AT113" t="str">
            <v>N.D74.Z.22.0.2.</v>
          </cell>
        </row>
        <row r="114">
          <cell r="F114" t="str">
            <v>N.D74.Z.0.212.1.</v>
          </cell>
          <cell r="G114" t="str">
            <v>N.D74.Z.1.212.1.</v>
          </cell>
          <cell r="H114" t="str">
            <v>N.D74.Z.1N.212.1.</v>
          </cell>
          <cell r="I114" t="str">
            <v>N.D74.Z.11.212.1.</v>
          </cell>
          <cell r="J114" t="str">
            <v>N.D74.Z.12.212.1.</v>
          </cell>
          <cell r="K114" t="str">
            <v>N.D74.Z.13.212.1.</v>
          </cell>
          <cell r="L114" t="str">
            <v>N.D74.Z.1311.212.1.</v>
          </cell>
          <cell r="M114" t="str">
            <v>N.D74.Z.1312.212.1.</v>
          </cell>
          <cell r="N114" t="str">
            <v>N.D74.Z.1313.212.1.</v>
          </cell>
          <cell r="O114" t="str">
            <v>N.D74.Z.1314.212.1.</v>
          </cell>
          <cell r="P114" t="str">
            <v>N.D74.Z.14.212.1.</v>
          </cell>
          <cell r="Q114" t="str">
            <v>N.D74.Z.1M.212.1.</v>
          </cell>
          <cell r="R114" t="str">
            <v>N.D74.Z.15.212.1.</v>
          </cell>
          <cell r="S114" t="str">
            <v>N.D74.Z.2.212.1.</v>
          </cell>
          <cell r="T114" t="str">
            <v>N.D74.Z.21.212.1.</v>
          </cell>
          <cell r="U114" t="str">
            <v>N.D74.Z.211.212.1.</v>
          </cell>
          <cell r="V114" t="str">
            <v>N.D74.Z.2111.212.1.</v>
          </cell>
          <cell r="W114" t="str">
            <v>N.D74.Z.2112.212.1.</v>
          </cell>
          <cell r="X114" t="str">
            <v>N.D74.Z.212.212.1.</v>
          </cell>
          <cell r="Y114" t="str">
            <v>N.D74.Z.22.212.1.</v>
          </cell>
          <cell r="AA114" t="str">
            <v>N.D74.Z.0.212.2.</v>
          </cell>
          <cell r="AB114" t="str">
            <v>N.D74.Z.1.212.2.</v>
          </cell>
          <cell r="AC114" t="str">
            <v>N.D74.Z.1N.212.2.</v>
          </cell>
          <cell r="AD114" t="str">
            <v>N.D74.Z.11.212.2.</v>
          </cell>
          <cell r="AE114" t="str">
            <v>N.D74.Z.12.212.2.</v>
          </cell>
          <cell r="AF114" t="str">
            <v>N.D74.Z.13.212.2.</v>
          </cell>
          <cell r="AG114" t="str">
            <v>N.D74.Z.1311.212.2.</v>
          </cell>
          <cell r="AH114" t="str">
            <v>N.D74.Z.1312.212.2.</v>
          </cell>
          <cell r="AI114" t="str">
            <v>N.D74.Z.1313.212.2.</v>
          </cell>
          <cell r="AJ114" t="str">
            <v>N.D74.Z.1314.212.2.</v>
          </cell>
          <cell r="AK114" t="str">
            <v>N.D74.Z.14.212.2.</v>
          </cell>
          <cell r="AL114" t="str">
            <v>N.D74.Z.1M.212.2.</v>
          </cell>
          <cell r="AM114" t="str">
            <v>N.D74.Z.15.212.2.</v>
          </cell>
          <cell r="AN114" t="str">
            <v>N.D74.Z.2.212.2.</v>
          </cell>
          <cell r="AO114" t="str">
            <v>N.D74.Z.21.212.2.</v>
          </cell>
          <cell r="AP114" t="str">
            <v>N.D74.Z.211.212.2.</v>
          </cell>
          <cell r="AQ114" t="str">
            <v>N.D74.Z.2111.212.2.</v>
          </cell>
          <cell r="AR114" t="str">
            <v>N.D74.Z.2112.212.2.</v>
          </cell>
          <cell r="AS114" t="str">
            <v>N.D74.Z.212.212.2.</v>
          </cell>
          <cell r="AT114" t="str">
            <v>N.D74.Z.22.212.2.</v>
          </cell>
        </row>
        <row r="115">
          <cell r="F115" t="str">
            <v>N.D75.Z.0.0.1.</v>
          </cell>
          <cell r="G115" t="str">
            <v>N.D75.Z.1.0.1.</v>
          </cell>
          <cell r="I115" t="str">
            <v>N.D75.Z.11.0.1.</v>
          </cell>
          <cell r="J115" t="str">
            <v>N.D75.Z.12.0.1.</v>
          </cell>
          <cell r="K115" t="str">
            <v>N.D75.Z.13.0.1.</v>
          </cell>
          <cell r="L115" t="str">
            <v>N.D75.Z.1311.0.1.</v>
          </cell>
          <cell r="M115" t="str">
            <v>N.D75.Z.1312.0.1.</v>
          </cell>
          <cell r="N115" t="str">
            <v>N.D75.Z.1313.0.1.</v>
          </cell>
          <cell r="O115" t="str">
            <v>N.D75.Z.1314.0.1.</v>
          </cell>
          <cell r="P115" t="str">
            <v>N.D75.Z.14.0.1.</v>
          </cell>
          <cell r="Q115" t="str">
            <v>N.D75.Z.1M.0.1.</v>
          </cell>
          <cell r="R115" t="str">
            <v>N.D75.Z.15.0.1.</v>
          </cell>
          <cell r="S115" t="str">
            <v>N.D75.Z.2.0.1.</v>
          </cell>
          <cell r="T115" t="str">
            <v>N.D75.Z.21.0.1.</v>
          </cell>
          <cell r="U115" t="str">
            <v>N.D75.Z.211.0.1.</v>
          </cell>
          <cell r="V115" t="str">
            <v>N.D75.Z.2111.0.1.</v>
          </cell>
          <cell r="W115" t="str">
            <v>N.D75.Z.2112.0.1.</v>
          </cell>
          <cell r="X115" t="str">
            <v>N.D75.Z.212.0.1.</v>
          </cell>
          <cell r="Y115" t="str">
            <v>N.D75.Z.22.0.1.</v>
          </cell>
          <cell r="AA115" t="str">
            <v>N.D75.Z.0.0.2.</v>
          </cell>
          <cell r="AB115" t="str">
            <v>N.D75.Z.1.0.2.</v>
          </cell>
          <cell r="AC115" t="str">
            <v>N.D75.Z.1N.0.2.</v>
          </cell>
          <cell r="AD115" t="str">
            <v>N.D75.Z.11.0.2.</v>
          </cell>
          <cell r="AE115" t="str">
            <v>N.D75.Z.12.0.2.</v>
          </cell>
          <cell r="AF115" t="str">
            <v>N.D75.Z.13.0.2.</v>
          </cell>
          <cell r="AG115" t="str">
            <v>N.D75.Z.1311.0.2.</v>
          </cell>
          <cell r="AH115" t="str">
            <v>N.D75.Z.1312.0.2.</v>
          </cell>
          <cell r="AI115" t="str">
            <v>N.D75.Z.1313.0.2.</v>
          </cell>
          <cell r="AJ115" t="str">
            <v>N.D75.Z.1314.0.2.</v>
          </cell>
          <cell r="AK115" t="str">
            <v>N.D75.Z.14.0.2.</v>
          </cell>
          <cell r="AL115" t="str">
            <v>N.D75.Z.1M.0.2.</v>
          </cell>
          <cell r="AM115" t="str">
            <v>N.D75.Z.15.0.2.</v>
          </cell>
          <cell r="AN115" t="str">
            <v>N.D75.Z.2.0.2.</v>
          </cell>
          <cell r="AO115" t="str">
            <v>N.D75.Z.21.0.2.</v>
          </cell>
          <cell r="AP115" t="str">
            <v>N.D75.Z.211.0.2.</v>
          </cell>
          <cell r="AQ115" t="str">
            <v>N.D75.Z.2111.0.2.</v>
          </cell>
          <cell r="AR115" t="str">
            <v>N.D75.Z.2112.0.2.</v>
          </cell>
          <cell r="AS115" t="str">
            <v>N.D75.Z.212.0.2.</v>
          </cell>
          <cell r="AT115" t="str">
            <v>N.D75.Z.22.0.2.</v>
          </cell>
        </row>
        <row r="116">
          <cell r="F116" t="str">
            <v>N.D75.Z.0.13.1.</v>
          </cell>
          <cell r="G116" t="str">
            <v>N.D75.Z.1.13.1.</v>
          </cell>
          <cell r="I116" t="str">
            <v>N.D75.Z.11.13.1.</v>
          </cell>
          <cell r="J116" t="str">
            <v>N.D75.Z.12.13.1.</v>
          </cell>
          <cell r="K116" t="str">
            <v>N.D75.Z.13.13.1.</v>
          </cell>
          <cell r="L116" t="str">
            <v>N.D75.Z.1311.13.1.</v>
          </cell>
          <cell r="M116" t="str">
            <v>N.D75.Z.1312.13.1.</v>
          </cell>
          <cell r="N116" t="str">
            <v>N.D75.Z.1313.13.1.</v>
          </cell>
          <cell r="O116" t="str">
            <v>N.D75.Z.1314.13.1.</v>
          </cell>
          <cell r="P116" t="str">
            <v>N.D75.Z.14.13.1.</v>
          </cell>
          <cell r="Q116" t="str">
            <v>N.D75.Z.1M.13.1.</v>
          </cell>
          <cell r="R116" t="str">
            <v>N.D75.Z.15.13.1.</v>
          </cell>
          <cell r="S116" t="str">
            <v>N.D75.Z.2.13.1.</v>
          </cell>
          <cell r="T116" t="str">
            <v>N.D75.Z.21.13.1.</v>
          </cell>
          <cell r="U116" t="str">
            <v>N.D75.Z.211.13.1.</v>
          </cell>
          <cell r="V116" t="str">
            <v>N.D75.Z.2111.13.1.</v>
          </cell>
          <cell r="W116" t="str">
            <v>N.D75.Z.2112.13.1.</v>
          </cell>
          <cell r="X116" t="str">
            <v>N.D75.Z.212.13.1.</v>
          </cell>
          <cell r="Y116" t="str">
            <v>N.D75.Z.22.13.1.</v>
          </cell>
          <cell r="AA116" t="str">
            <v>N.D75.Z.0.13.2.</v>
          </cell>
          <cell r="AB116" t="str">
            <v>N.D75.Z.1.13.2.</v>
          </cell>
          <cell r="AC116" t="str">
            <v>N.D75.Z.1N.13.2.</v>
          </cell>
          <cell r="AD116" t="str">
            <v>N.D75.Z.11.13.2.</v>
          </cell>
          <cell r="AE116" t="str">
            <v>N.D75.Z.12.13.2.</v>
          </cell>
          <cell r="AF116" t="str">
            <v>N.D75.Z.13.13.2.</v>
          </cell>
          <cell r="AG116" t="str">
            <v>N.D75.Z.1311.13.2.</v>
          </cell>
          <cell r="AH116" t="str">
            <v>N.D75.Z.1312.13.2.</v>
          </cell>
          <cell r="AI116" t="str">
            <v>N.D75.Z.1313.13.2.</v>
          </cell>
          <cell r="AJ116" t="str">
            <v>N.D75.Z.1314.13.2.</v>
          </cell>
          <cell r="AK116" t="str">
            <v>N.D75.Z.14.13.2.</v>
          </cell>
          <cell r="AL116" t="str">
            <v>N.D75.Z.1M.13.2.</v>
          </cell>
          <cell r="AM116" t="str">
            <v>N.D75.Z.15.13.2.</v>
          </cell>
          <cell r="AN116" t="str">
            <v>N.D75.Z.2.13.2.</v>
          </cell>
          <cell r="AO116" t="str">
            <v>N.D75.Z.21.13.2.</v>
          </cell>
          <cell r="AP116" t="str">
            <v>N.D75.Z.211.13.2.</v>
          </cell>
          <cell r="AQ116" t="str">
            <v>N.D75.Z.2111.13.2.</v>
          </cell>
          <cell r="AR116" t="str">
            <v>N.D75.Z.2112.13.2.</v>
          </cell>
          <cell r="AS116" t="str">
            <v>N.D75.Z.212.13.2.</v>
          </cell>
          <cell r="AT116" t="str">
            <v>N.D75.Z.22.13.2.</v>
          </cell>
        </row>
        <row r="117">
          <cell r="F117" t="str">
            <v>N.D75.Z.0.U.1.</v>
          </cell>
          <cell r="G117" t="str">
            <v>N.D75.Z.1.U.1.</v>
          </cell>
          <cell r="I117" t="str">
            <v>N.D75.Z.11.U.1.</v>
          </cell>
          <cell r="J117" t="str">
            <v>N.D75.Z.12.U.1.</v>
          </cell>
          <cell r="K117" t="str">
            <v>N.D75.Z.13.U.1.</v>
          </cell>
          <cell r="L117" t="str">
            <v>N.D75.Z.1311.U.1.</v>
          </cell>
          <cell r="M117" t="str">
            <v>N.D75.Z.1312.U.1.</v>
          </cell>
          <cell r="N117" t="str">
            <v>N.D75.Z.1313.U.1.</v>
          </cell>
          <cell r="O117" t="str">
            <v>N.D75.Z.1314.U.1.</v>
          </cell>
          <cell r="P117" t="str">
            <v>N.D75.Z.14.U.1.</v>
          </cell>
          <cell r="Q117" t="str">
            <v>N.D75.Z.1M.U.1.</v>
          </cell>
          <cell r="R117" t="str">
            <v>N.D75.Z.15.U.1.</v>
          </cell>
          <cell r="S117" t="str">
            <v>N.D75.Z.2.U.1.</v>
          </cell>
          <cell r="T117" t="str">
            <v>N.D75.Z.21.U.1.</v>
          </cell>
          <cell r="U117" t="str">
            <v>N.D75.Z.211.U.1.</v>
          </cell>
          <cell r="V117" t="str">
            <v>N.D75.Z.2111.U.1.</v>
          </cell>
          <cell r="W117" t="str">
            <v>N.D75.Z.2112.U.1.</v>
          </cell>
          <cell r="X117" t="str">
            <v>N.D75.Z.212.U.1.</v>
          </cell>
          <cell r="Y117" t="str">
            <v>N.D75.Z.22.U.1.</v>
          </cell>
          <cell r="AA117" t="str">
            <v>N.D75.Z.0.U.2.</v>
          </cell>
          <cell r="AB117" t="str">
            <v>N.D75.Z.1.U.2.</v>
          </cell>
          <cell r="AC117" t="str">
            <v>N.D75.Z.1N.U.2.</v>
          </cell>
          <cell r="AD117" t="str">
            <v>N.D75.Z.11.U.2.</v>
          </cell>
          <cell r="AE117" t="str">
            <v>N.D75.Z.12.U.2.</v>
          </cell>
          <cell r="AF117" t="str">
            <v>N.D75.Z.13.U.2.</v>
          </cell>
          <cell r="AG117" t="str">
            <v>N.D75.Z.1311.U.2.</v>
          </cell>
          <cell r="AH117" t="str">
            <v>N.D75.Z.1312.U.2.</v>
          </cell>
          <cell r="AI117" t="str">
            <v>N.D75.Z.1313.U.2.</v>
          </cell>
          <cell r="AJ117" t="str">
            <v>N.D75.Z.1314.U.2.</v>
          </cell>
          <cell r="AK117" t="str">
            <v>N.D75.Z.14.U.2.</v>
          </cell>
          <cell r="AL117" t="str">
            <v>N.D75.Z.1M.U.2.</v>
          </cell>
          <cell r="AM117" t="str">
            <v>N.D75.Z.15.U.2.</v>
          </cell>
          <cell r="AN117" t="str">
            <v>N.D75.Z.2.U.2.</v>
          </cell>
          <cell r="AO117" t="str">
            <v>N.D75.Z.21.U.2.</v>
          </cell>
          <cell r="AP117" t="str">
            <v>N.D75.Z.211.U.2.</v>
          </cell>
          <cell r="AQ117" t="str">
            <v>N.D75.Z.2111.U.2.</v>
          </cell>
          <cell r="AR117" t="str">
            <v>N.D75.Z.2112.U.2.</v>
          </cell>
          <cell r="AS117" t="str">
            <v>N.D75.Z.212.U.2.</v>
          </cell>
          <cell r="AT117" t="str">
            <v>N.D75.Z.22.U.2.</v>
          </cell>
        </row>
        <row r="118">
          <cell r="F118" t="str">
            <v>N.D751.Z.0.0.1.</v>
          </cell>
          <cell r="G118" t="str">
            <v>N.D751.Z.1.0.1.</v>
          </cell>
          <cell r="I118" t="str">
            <v>N.D751.Z.11.0.1.</v>
          </cell>
          <cell r="J118" t="str">
            <v>N.D751.Z.12.0.1.</v>
          </cell>
          <cell r="K118" t="str">
            <v>N.D751.Z.13.0.1.</v>
          </cell>
          <cell r="L118" t="str">
            <v>N.D751.Z.1311.0.1.</v>
          </cell>
          <cell r="M118" t="str">
            <v>N.D751.Z.1312.0.1.</v>
          </cell>
          <cell r="N118" t="str">
            <v>N.D751.Z.1313.0.1.</v>
          </cell>
          <cell r="O118" t="str">
            <v>N.D751.Z.1314.0.1.</v>
          </cell>
          <cell r="P118" t="str">
            <v>N.D751.Z.14.0.1.</v>
          </cell>
          <cell r="Q118" t="str">
            <v>N.D751.Z.1M.0.1.</v>
          </cell>
          <cell r="R118" t="str">
            <v>N.D751.Z.15.0.1.</v>
          </cell>
          <cell r="S118" t="str">
            <v>N.D751.Z.2.0.1.</v>
          </cell>
          <cell r="AA118" t="str">
            <v>N.D751.Z.0.0.2.</v>
          </cell>
          <cell r="AB118" t="str">
            <v>N.D751.Z.1.0.2.</v>
          </cell>
          <cell r="AC118" t="str">
            <v>N.D751.Z.1N.0.2.</v>
          </cell>
          <cell r="AD118" t="str">
            <v>N.D751.Z.11.0.2.</v>
          </cell>
          <cell r="AE118" t="str">
            <v>N.D751.Z.12.0.2.</v>
          </cell>
          <cell r="AF118" t="str">
            <v>N.D751.Z.13.0.2.</v>
          </cell>
          <cell r="AG118" t="str">
            <v>N.D751.Z.1311.0.2.</v>
          </cell>
          <cell r="AH118" t="str">
            <v>N.D751.Z.1312.0.2.</v>
          </cell>
          <cell r="AI118" t="str">
            <v>N.D751.Z.1313.0.2.</v>
          </cell>
          <cell r="AJ118" t="str">
            <v>N.D751.Z.1314.0.2.</v>
          </cell>
          <cell r="AK118" t="str">
            <v>N.D751.Z.14.0.2.</v>
          </cell>
          <cell r="AL118" t="str">
            <v>N.D751.Z.1M.0.2.</v>
          </cell>
          <cell r="AM118" t="str">
            <v>N.D751.Z.15.0.2.</v>
          </cell>
          <cell r="AN118" t="str">
            <v>N.D751.Z.2.0.2.</v>
          </cell>
          <cell r="AO118" t="str">
            <v>N.D751.Z.21.0.2.</v>
          </cell>
          <cell r="AP118" t="str">
            <v>N.D751.Z.211.0.2.</v>
          </cell>
          <cell r="AQ118" t="str">
            <v>N.D751.Z.2111.0.2.</v>
          </cell>
          <cell r="AR118" t="str">
            <v>N.D751.Z.2112.0.2.</v>
          </cell>
          <cell r="AS118" t="str">
            <v>N.D751.Z.212.0.2.</v>
          </cell>
          <cell r="AT118" t="str">
            <v>N.D751.Z.22.0.2.</v>
          </cell>
        </row>
        <row r="119">
          <cell r="F119" t="str">
            <v>N.D8.Z.0.0.1.</v>
          </cell>
          <cell r="G119" t="str">
            <v>N.D8.Z.1.0.1.</v>
          </cell>
          <cell r="I119" t="str">
            <v>N.D8.Z.11.0.1.</v>
          </cell>
          <cell r="J119" t="str">
            <v>N.D8.Z.12.0.1.</v>
          </cell>
          <cell r="K119" t="str">
            <v>N.D8.Z.13.0.1.</v>
          </cell>
          <cell r="L119" t="str">
            <v>N.D8.Z.1311.0.1.</v>
          </cell>
          <cell r="M119" t="str">
            <v>N.D8.Z.1312.0.1.</v>
          </cell>
          <cell r="N119" t="str">
            <v>N.D8.Z.1313.0.1.</v>
          </cell>
          <cell r="O119" t="str">
            <v>N.D8.Z.1314.0.1.</v>
          </cell>
          <cell r="P119" t="str">
            <v>N.D8.Z.14.0.1.</v>
          </cell>
          <cell r="Q119" t="str">
            <v>N.D8.Z.1M.0.1.</v>
          </cell>
          <cell r="R119" t="str">
            <v>N.D8.Z.15.0.1.</v>
          </cell>
          <cell r="S119" t="str">
            <v>N.D8.Z.2.0.1.</v>
          </cell>
          <cell r="T119" t="str">
            <v>N.D8.Z.21.0.1.</v>
          </cell>
          <cell r="U119" t="str">
            <v>N.D8.Z.211.0.1.</v>
          </cell>
          <cell r="V119" t="str">
            <v>N.D8.Z.2111.0.1.</v>
          </cell>
          <cell r="W119" t="str">
            <v>N.D8.Z.2112.0.1.</v>
          </cell>
          <cell r="X119" t="str">
            <v>N.D8.Z.212.0.1.</v>
          </cell>
          <cell r="Y119" t="str">
            <v>N.D8.Z.22.0.1.</v>
          </cell>
          <cell r="AA119" t="str">
            <v>N.D8.Z.0.0.2.</v>
          </cell>
          <cell r="AB119" t="str">
            <v>N.D8.Z.1.0.2.</v>
          </cell>
          <cell r="AC119" t="str">
            <v>N.D8.Z.1N.0.2.</v>
          </cell>
          <cell r="AD119" t="str">
            <v>N.D8.Z.11.0.2.</v>
          </cell>
          <cell r="AE119" t="str">
            <v>N.D8.Z.12.0.2.</v>
          </cell>
          <cell r="AF119" t="str">
            <v>N.D8.Z.13.0.2.</v>
          </cell>
          <cell r="AG119" t="str">
            <v>N.D8.Z.1311.0.2.</v>
          </cell>
          <cell r="AH119" t="str">
            <v>N.D8.Z.1312.0.2.</v>
          </cell>
          <cell r="AI119" t="str">
            <v>N.D8.Z.1313.0.2.</v>
          </cell>
          <cell r="AJ119" t="str">
            <v>N.D8.Z.1314.0.2.</v>
          </cell>
          <cell r="AK119" t="str">
            <v>N.D8.Z.14.0.2.</v>
          </cell>
          <cell r="AL119" t="str">
            <v>N.D8.Z.1M.0.2.</v>
          </cell>
          <cell r="AM119" t="str">
            <v>N.D8.Z.15.0.2.</v>
          </cell>
          <cell r="AN119" t="str">
            <v>N.D8.Z.2.0.2.</v>
          </cell>
          <cell r="AO119" t="str">
            <v>N.D8.Z.21.0.2.</v>
          </cell>
          <cell r="AP119" t="str">
            <v>N.D8.Z.211.0.2.</v>
          </cell>
          <cell r="AQ119" t="str">
            <v>N.D8.Z.2111.0.2.</v>
          </cell>
          <cell r="AR119" t="str">
            <v>N.D8.Z.2112.0.2.</v>
          </cell>
          <cell r="AS119" t="str">
            <v>N.D8.Z.212.0.2.</v>
          </cell>
          <cell r="AT119" t="str">
            <v>N.D8.Z.22.0.2.</v>
          </cell>
        </row>
        <row r="120">
          <cell r="F120" t="str">
            <v>N.D91.Z.0.0.1.</v>
          </cell>
          <cell r="G120" t="str">
            <v>N.D91.Z.1.0.1.</v>
          </cell>
          <cell r="I120" t="str">
            <v>N.D91.Z.11.0.1.</v>
          </cell>
          <cell r="J120" t="str">
            <v>N.D91.Z.12.0.1.</v>
          </cell>
          <cell r="K120" t="str">
            <v>N.D91.Z.13.0.1.</v>
          </cell>
          <cell r="L120" t="str">
            <v>N.D91.Z.1311.0.1.</v>
          </cell>
          <cell r="M120" t="str">
            <v>N.D91.Z.1312.0.1.</v>
          </cell>
          <cell r="N120" t="str">
            <v>N.D91.Z.1313.0.1.</v>
          </cell>
          <cell r="O120" t="str">
            <v>N.D91.Z.1314.0.1.</v>
          </cell>
          <cell r="P120" t="str">
            <v>N.D91.Z.14.0.1.</v>
          </cell>
          <cell r="Q120" t="str">
            <v>N.D91.Z.1M.0.1.</v>
          </cell>
          <cell r="R120" t="str">
            <v>N.D91.Z.15.0.1.</v>
          </cell>
          <cell r="S120" t="str">
            <v>N.D91.Z.2.0.1.</v>
          </cell>
          <cell r="T120" t="str">
            <v>N.D91.Z.21.0.1.</v>
          </cell>
          <cell r="U120" t="str">
            <v>N.D91.Z.211.0.1.</v>
          </cell>
          <cell r="V120" t="str">
            <v>N.D91.Z.2111.0.1.</v>
          </cell>
          <cell r="W120" t="str">
            <v>N.D91.Z.2112.0.1.</v>
          </cell>
          <cell r="X120" t="str">
            <v>N.D91.Z.212.0.1.</v>
          </cell>
          <cell r="Y120" t="str">
            <v>N.D91.Z.22.0.1.</v>
          </cell>
          <cell r="AA120" t="str">
            <v>N.D91.Z.0.0.2.</v>
          </cell>
          <cell r="AB120" t="str">
            <v>N.D91.Z.1.0.2.</v>
          </cell>
          <cell r="AC120" t="str">
            <v>N.D91.Z.1N.0.2.</v>
          </cell>
          <cell r="AD120" t="str">
            <v>N.D91.Z.11.0.2.</v>
          </cell>
          <cell r="AE120" t="str">
            <v>N.D91.Z.12.0.2.</v>
          </cell>
          <cell r="AF120" t="str">
            <v>N.D91.Z.13.0.2.</v>
          </cell>
          <cell r="AG120" t="str">
            <v>N.D91.Z.1311.0.2.</v>
          </cell>
          <cell r="AH120" t="str">
            <v>N.D91.Z.1312.0.2.</v>
          </cell>
          <cell r="AI120" t="str">
            <v>N.D91.Z.1313.0.2.</v>
          </cell>
          <cell r="AJ120" t="str">
            <v>N.D91.Z.1314.0.2.</v>
          </cell>
          <cell r="AK120" t="str">
            <v>N.D91.Z.14.0.2.</v>
          </cell>
          <cell r="AL120" t="str">
            <v>N.D91.Z.1M.0.2.</v>
          </cell>
          <cell r="AM120" t="str">
            <v>N.D91.Z.15.0.2.</v>
          </cell>
          <cell r="AN120" t="str">
            <v>N.D91.Z.2.0.2.</v>
          </cell>
          <cell r="AO120" t="str">
            <v>N.D91.Z.21.0.2.</v>
          </cell>
          <cell r="AP120" t="str">
            <v>N.D91.Z.211.0.2.</v>
          </cell>
          <cell r="AQ120" t="str">
            <v>N.D91.Z.2111.0.2.</v>
          </cell>
          <cell r="AR120" t="str">
            <v>N.D91.Z.2112.0.2.</v>
          </cell>
          <cell r="AS120" t="str">
            <v>N.D91.Z.212.0.2.</v>
          </cell>
          <cell r="AT120" t="str">
            <v>N.D91.Z.22.0.2.</v>
          </cell>
        </row>
        <row r="121">
          <cell r="F121" t="str">
            <v>N.D91.Z.0.13.1.</v>
          </cell>
          <cell r="G121" t="str">
            <v>N.D91.Z.1.13.1.</v>
          </cell>
          <cell r="I121" t="str">
            <v>N.D91.Z.11.13.1.</v>
          </cell>
          <cell r="J121" t="str">
            <v>N.D91.Z.12.13.1.</v>
          </cell>
          <cell r="K121" t="str">
            <v>N.D91.Z.13.13.1.</v>
          </cell>
          <cell r="L121" t="str">
            <v>N.D91.Z.1311.13.1.</v>
          </cell>
          <cell r="M121" t="str">
            <v>N.D91.Z.1312.13.1.</v>
          </cell>
          <cell r="N121" t="str">
            <v>N.D91.Z.1313.13.1.</v>
          </cell>
          <cell r="O121" t="str">
            <v>N.D91.Z.1314.13.1.</v>
          </cell>
          <cell r="P121" t="str">
            <v>N.D91.Z.14.13.1.</v>
          </cell>
          <cell r="Q121" t="str">
            <v>N.D91.Z.1M.13.1.</v>
          </cell>
          <cell r="R121" t="str">
            <v>N.D91.Z.15.13.1.</v>
          </cell>
          <cell r="S121" t="str">
            <v>N.D91.Z.2.13.1.</v>
          </cell>
          <cell r="T121" t="str">
            <v>N.D91.Z.21.13.1.</v>
          </cell>
          <cell r="U121" t="str">
            <v>N.D91.Z.211.13.1.</v>
          </cell>
          <cell r="V121" t="str">
            <v>N.D91.Z.2111.13.1.</v>
          </cell>
          <cell r="W121" t="str">
            <v>N.D91.Z.2112.13.1.</v>
          </cell>
          <cell r="X121" t="str">
            <v>N.D91.Z.212.13.1.</v>
          </cell>
          <cell r="Y121" t="str">
            <v>N.D91.Z.22.13.1.</v>
          </cell>
          <cell r="AA121" t="str">
            <v>N.D91.Z.0.13.2.</v>
          </cell>
          <cell r="AB121" t="str">
            <v>N.D91.Z.1.13.2.</v>
          </cell>
          <cell r="AC121" t="str">
            <v>N.D91.Z.1N.13.2.</v>
          </cell>
          <cell r="AD121" t="str">
            <v>N.D91.Z.11.13.2.</v>
          </cell>
          <cell r="AE121" t="str">
            <v>N.D91.Z.12.13.2.</v>
          </cell>
          <cell r="AF121" t="str">
            <v>N.D91.Z.13.13.2.</v>
          </cell>
          <cell r="AG121" t="str">
            <v>N.D91.Z.1311.13.2.</v>
          </cell>
          <cell r="AH121" t="str">
            <v>N.D91.Z.1312.13.2.</v>
          </cell>
          <cell r="AI121" t="str">
            <v>N.D91.Z.1313.13.2.</v>
          </cell>
          <cell r="AJ121" t="str">
            <v>N.D91.Z.1314.13.2.</v>
          </cell>
          <cell r="AK121" t="str">
            <v>N.D91.Z.14.13.2.</v>
          </cell>
          <cell r="AL121" t="str">
            <v>N.D91.Z.1M.13.2.</v>
          </cell>
          <cell r="AM121" t="str">
            <v>N.D91.Z.15.13.2.</v>
          </cell>
          <cell r="AN121" t="str">
            <v>N.D91.Z.2.13.2.</v>
          </cell>
          <cell r="AO121" t="str">
            <v>N.D91.Z.21.13.2.</v>
          </cell>
          <cell r="AP121" t="str">
            <v>N.D91.Z.211.13.2.</v>
          </cell>
          <cell r="AQ121" t="str">
            <v>N.D91.Z.2111.13.2.</v>
          </cell>
          <cell r="AR121" t="str">
            <v>N.D91.Z.2112.13.2.</v>
          </cell>
          <cell r="AS121" t="str">
            <v>N.D91.Z.212.13.2.</v>
          </cell>
          <cell r="AT121" t="str">
            <v>N.D91.Z.22.13.2.</v>
          </cell>
        </row>
        <row r="122">
          <cell r="F122" t="str">
            <v>N.D91.Z.0.U.1.</v>
          </cell>
          <cell r="G122" t="str">
            <v>N.D91.Z.1.U.1.</v>
          </cell>
          <cell r="I122" t="str">
            <v>N.D91.Z.11.U.1.</v>
          </cell>
          <cell r="J122" t="str">
            <v>N.D91.Z.12.U.1.</v>
          </cell>
          <cell r="K122" t="str">
            <v>N.D91.Z.13.U.1.</v>
          </cell>
          <cell r="L122" t="str">
            <v>N.D91.Z.1311.U.1.</v>
          </cell>
          <cell r="M122" t="str">
            <v>N.D91.Z.1312.U.1.</v>
          </cell>
          <cell r="N122" t="str">
            <v>N.D91.Z.1313.U.1.</v>
          </cell>
          <cell r="O122" t="str">
            <v>N.D91.Z.1314.U.1.</v>
          </cell>
          <cell r="P122" t="str">
            <v>N.D91.Z.14.U.1.</v>
          </cell>
          <cell r="Q122" t="str">
            <v>N.D91.Z.1M.U.1.</v>
          </cell>
          <cell r="R122" t="str">
            <v>N.D91.Z.15.U.1.</v>
          </cell>
          <cell r="S122" t="str">
            <v>N.D91.Z.2.U.1.</v>
          </cell>
          <cell r="T122" t="str">
            <v>N.D91.Z.21.U.1.</v>
          </cell>
          <cell r="U122" t="str">
            <v>N.D91.Z.211.U.1.</v>
          </cell>
          <cell r="V122" t="str">
            <v>N.D91.Z.2111.U.1.</v>
          </cell>
          <cell r="W122" t="str">
            <v>N.D91.Z.2112.U.1.</v>
          </cell>
          <cell r="X122" t="str">
            <v>N.D91.Z.212.U.1.</v>
          </cell>
          <cell r="Y122" t="str">
            <v>N.D91.Z.22.U.1.</v>
          </cell>
          <cell r="AA122" t="str">
            <v>N.D91.Z.0.U.2.</v>
          </cell>
          <cell r="AB122" t="str">
            <v>N.D91.Z.1.U.2.</v>
          </cell>
          <cell r="AC122" t="str">
            <v>N.D91.Z.1N.U.2.</v>
          </cell>
          <cell r="AD122" t="str">
            <v>N.D91.Z.11.U.2.</v>
          </cell>
          <cell r="AE122" t="str">
            <v>N.D91.Z.12.U.2.</v>
          </cell>
          <cell r="AF122" t="str">
            <v>N.D91.Z.13.U.2.</v>
          </cell>
          <cell r="AG122" t="str">
            <v>N.D91.Z.1311.U.2.</v>
          </cell>
          <cell r="AH122" t="str">
            <v>N.D91.Z.1312.U.2.</v>
          </cell>
          <cell r="AI122" t="str">
            <v>N.D91.Z.1313.U.2.</v>
          </cell>
          <cell r="AJ122" t="str">
            <v>N.D91.Z.1314.U.2.</v>
          </cell>
          <cell r="AK122" t="str">
            <v>N.D91.Z.14.U.2.</v>
          </cell>
          <cell r="AL122" t="str">
            <v>N.D91.Z.1M.U.2.</v>
          </cell>
          <cell r="AM122" t="str">
            <v>N.D91.Z.15.U.2.</v>
          </cell>
          <cell r="AN122" t="str">
            <v>N.D91.Z.2.U.2.</v>
          </cell>
          <cell r="AO122" t="str">
            <v>N.D91.Z.21.U.2.</v>
          </cell>
          <cell r="AP122" t="str">
            <v>N.D91.Z.211.U.2.</v>
          </cell>
          <cell r="AQ122" t="str">
            <v>N.D91.Z.2111.U.2.</v>
          </cell>
          <cell r="AR122" t="str">
            <v>N.D91.Z.2112.U.2.</v>
          </cell>
          <cell r="AS122" t="str">
            <v>N.D91.Z.212.U.2.</v>
          </cell>
          <cell r="AT122" t="str">
            <v>N.D91.Z.22.U.2.</v>
          </cell>
        </row>
        <row r="123">
          <cell r="F123" t="str">
            <v>N.D92.Z.0.0.1.</v>
          </cell>
          <cell r="G123" t="str">
            <v>N.D92.Z.1.0.1.</v>
          </cell>
          <cell r="I123" t="str">
            <v>N.D92.Z.11.0.1.</v>
          </cell>
          <cell r="J123" t="str">
            <v>N.D92.Z.12.0.1.</v>
          </cell>
          <cell r="K123" t="str">
            <v>N.D92.Z.13.0.1.</v>
          </cell>
          <cell r="L123" t="str">
            <v>N.D92.Z.1311.0.1.</v>
          </cell>
          <cell r="M123" t="str">
            <v>N.D92.Z.1312.0.1.</v>
          </cell>
          <cell r="N123" t="str">
            <v>N.D92.Z.1313.0.1.</v>
          </cell>
          <cell r="O123" t="str">
            <v>N.D92.Z.1314.0.1.</v>
          </cell>
          <cell r="P123" t="str">
            <v>N.D92.Z.14.0.1.</v>
          </cell>
          <cell r="Q123" t="str">
            <v>N.D92.Z.1M.0.1.</v>
          </cell>
          <cell r="R123" t="str">
            <v>N.D92.Z.15.0.1.</v>
          </cell>
          <cell r="S123" t="str">
            <v>N.D92.Z.2.0.1.</v>
          </cell>
          <cell r="T123" t="str">
            <v>N.D92.Z.21.0.1.</v>
          </cell>
          <cell r="U123" t="str">
            <v>N.D92.Z.211.0.1.</v>
          </cell>
          <cell r="V123" t="str">
            <v>N.D92.Z.2111.0.1.</v>
          </cell>
          <cell r="W123" t="str">
            <v>N.D92.Z.2112.0.1.</v>
          </cell>
          <cell r="X123" t="str">
            <v>N.D92.Z.212.0.1.</v>
          </cell>
          <cell r="Y123" t="str">
            <v>N.D92.Z.22.0.1.</v>
          </cell>
          <cell r="AA123" t="str">
            <v>N.D92.Z.0.0.2.</v>
          </cell>
          <cell r="AB123" t="str">
            <v>N.D92.Z.1.0.2.</v>
          </cell>
          <cell r="AC123" t="str">
            <v>N.D92.Z.1N.0.2.</v>
          </cell>
          <cell r="AD123" t="str">
            <v>N.D92.Z.11.0.2.</v>
          </cell>
          <cell r="AE123" t="str">
            <v>N.D92.Z.12.0.2.</v>
          </cell>
          <cell r="AF123" t="str">
            <v>N.D92.Z.13.0.2.</v>
          </cell>
          <cell r="AG123" t="str">
            <v>N.D92.Z.1311.0.2.</v>
          </cell>
          <cell r="AH123" t="str">
            <v>N.D92.Z.1312.0.2.</v>
          </cell>
          <cell r="AI123" t="str">
            <v>N.D92.Z.1313.0.2.</v>
          </cell>
          <cell r="AJ123" t="str">
            <v>N.D92.Z.1314.0.2.</v>
          </cell>
          <cell r="AK123" t="str">
            <v>N.D92.Z.14.0.2.</v>
          </cell>
          <cell r="AL123" t="str">
            <v>N.D92.Z.1M.0.2.</v>
          </cell>
          <cell r="AM123" t="str">
            <v>N.D92.Z.15.0.2.</v>
          </cell>
          <cell r="AN123" t="str">
            <v>N.D92.Z.2.0.2.</v>
          </cell>
          <cell r="AO123" t="str">
            <v>N.D92.Z.21.0.2.</v>
          </cell>
          <cell r="AP123" t="str">
            <v>N.D92.Z.211.0.2.</v>
          </cell>
          <cell r="AQ123" t="str">
            <v>N.D92.Z.2111.0.2.</v>
          </cell>
          <cell r="AR123" t="str">
            <v>N.D92.Z.2112.0.2.</v>
          </cell>
          <cell r="AS123" t="str">
            <v>N.D92.Z.212.0.2.</v>
          </cell>
          <cell r="AT123" t="str">
            <v>N.D92.Z.22.0.2.</v>
          </cell>
        </row>
        <row r="124">
          <cell r="F124" t="str">
            <v>N.D92.Z.0.13.1.</v>
          </cell>
          <cell r="G124" t="str">
            <v>N.D92.Z.1.13.1.</v>
          </cell>
          <cell r="I124" t="str">
            <v>N.D92.Z.11.13.1.</v>
          </cell>
          <cell r="J124" t="str">
            <v>N.D92.Z.12.13.1.</v>
          </cell>
          <cell r="K124" t="str">
            <v>N.D92.Z.13.13.1.</v>
          </cell>
          <cell r="L124" t="str">
            <v>N.D92.Z.1311.13.1.</v>
          </cell>
          <cell r="M124" t="str">
            <v>N.D92.Z.1312.13.1.</v>
          </cell>
          <cell r="N124" t="str">
            <v>N.D92.Z.1313.13.1.</v>
          </cell>
          <cell r="O124" t="str">
            <v>N.D92.Z.1314.13.1.</v>
          </cell>
          <cell r="P124" t="str">
            <v>N.D92.Z.14.13.1.</v>
          </cell>
          <cell r="Q124" t="str">
            <v>N.D92.Z.1M.13.1.</v>
          </cell>
          <cell r="R124" t="str">
            <v>N.D92.Z.15.13.1.</v>
          </cell>
          <cell r="S124" t="str">
            <v>N.D92.Z.2.13.1.</v>
          </cell>
          <cell r="T124" t="str">
            <v>N.D92.Z.21.13.1.</v>
          </cell>
          <cell r="U124" t="str">
            <v>N.D92.Z.211.13.1.</v>
          </cell>
          <cell r="V124" t="str">
            <v>N.D92.Z.2111.13.1.</v>
          </cell>
          <cell r="W124" t="str">
            <v>N.D92.Z.2112.13.1.</v>
          </cell>
          <cell r="X124" t="str">
            <v>N.D92.Z.212.13.1.</v>
          </cell>
          <cell r="Y124" t="str">
            <v>N.D92.Z.22.13.1.</v>
          </cell>
          <cell r="AA124" t="str">
            <v>N.D92.Z.0.13.2.</v>
          </cell>
          <cell r="AB124" t="str">
            <v>N.D92.Z.1.13.2.</v>
          </cell>
          <cell r="AC124" t="str">
            <v>N.D92.Z.1N.13.2.</v>
          </cell>
          <cell r="AD124" t="str">
            <v>N.D92.Z.11.13.2.</v>
          </cell>
          <cell r="AE124" t="str">
            <v>N.D92.Z.12.13.2.</v>
          </cell>
          <cell r="AF124" t="str">
            <v>N.D92.Z.13.13.2.</v>
          </cell>
          <cell r="AG124" t="str">
            <v>N.D92.Z.1311.13.2.</v>
          </cell>
          <cell r="AH124" t="str">
            <v>N.D92.Z.1312.13.2.</v>
          </cell>
          <cell r="AI124" t="str">
            <v>N.D92.Z.1313.13.2.</v>
          </cell>
          <cell r="AJ124" t="str">
            <v>N.D92.Z.1314.13.2.</v>
          </cell>
          <cell r="AK124" t="str">
            <v>N.D92.Z.14.13.2.</v>
          </cell>
          <cell r="AL124" t="str">
            <v>N.D92.Z.1M.13.2.</v>
          </cell>
          <cell r="AM124" t="str">
            <v>N.D92.Z.15.13.2.</v>
          </cell>
          <cell r="AN124" t="str">
            <v>N.D92.Z.2.13.2.</v>
          </cell>
          <cell r="AO124" t="str">
            <v>N.D92.Z.21.13.2.</v>
          </cell>
          <cell r="AP124" t="str">
            <v>N.D92.Z.211.13.2.</v>
          </cell>
          <cell r="AQ124" t="str">
            <v>N.D92.Z.2111.13.2.</v>
          </cell>
          <cell r="AR124" t="str">
            <v>N.D92.Z.2112.13.2.</v>
          </cell>
          <cell r="AS124" t="str">
            <v>N.D92.Z.212.13.2.</v>
          </cell>
          <cell r="AT124" t="str">
            <v>N.D92.Z.22.13.2.</v>
          </cell>
        </row>
        <row r="125">
          <cell r="F125" t="str">
            <v>N.D92.Z.0.U.1.</v>
          </cell>
          <cell r="G125" t="str">
            <v>N.D92.Z.1.U.1.</v>
          </cell>
          <cell r="I125" t="str">
            <v>N.D92.Z.11.U.1.</v>
          </cell>
          <cell r="J125" t="str">
            <v>N.D92.Z.12.U.1.</v>
          </cell>
          <cell r="K125" t="str">
            <v>N.D92.Z.13.U.1.</v>
          </cell>
          <cell r="L125" t="str">
            <v>N.D92.Z.1311.U.1.</v>
          </cell>
          <cell r="M125" t="str">
            <v>N.D92.Z.1312.U.1.</v>
          </cell>
          <cell r="N125" t="str">
            <v>N.D92.Z.1313.U.1.</v>
          </cell>
          <cell r="O125" t="str">
            <v>N.D92.Z.1314.U.1.</v>
          </cell>
          <cell r="P125" t="str">
            <v>N.D92.Z.14.U.1.</v>
          </cell>
          <cell r="Q125" t="str">
            <v>N.D92.Z.1M.U.1.</v>
          </cell>
          <cell r="R125" t="str">
            <v>N.D92.Z.15.U.1.</v>
          </cell>
          <cell r="S125" t="str">
            <v>N.D92.Z.2.U.1.</v>
          </cell>
          <cell r="T125" t="str">
            <v>N.D92.Z.21.U.1.</v>
          </cell>
          <cell r="U125" t="str">
            <v>N.D92.Z.211.U.1.</v>
          </cell>
          <cell r="V125" t="str">
            <v>N.D92.Z.2111.U.1.</v>
          </cell>
          <cell r="W125" t="str">
            <v>N.D92.Z.2112.U.1.</v>
          </cell>
          <cell r="X125" t="str">
            <v>N.D92.Z.212.U.1.</v>
          </cell>
          <cell r="Y125" t="str">
            <v>N.D92.Z.22.U.1.</v>
          </cell>
          <cell r="AA125" t="str">
            <v>N.D92.Z.0.U.2.</v>
          </cell>
          <cell r="AB125" t="str">
            <v>N.D92.Z.1.U.2.</v>
          </cell>
          <cell r="AC125" t="str">
            <v>N.D92.Z.1N.U.2.</v>
          </cell>
          <cell r="AD125" t="str">
            <v>N.D92.Z.11.U.2.</v>
          </cell>
          <cell r="AE125" t="str">
            <v>N.D92.Z.12.U.2.</v>
          </cell>
          <cell r="AF125" t="str">
            <v>N.D92.Z.13.U.2.</v>
          </cell>
          <cell r="AG125" t="str">
            <v>N.D92.Z.1311.U.2.</v>
          </cell>
          <cell r="AH125" t="str">
            <v>N.D92.Z.1312.U.2.</v>
          </cell>
          <cell r="AI125" t="str">
            <v>N.D92.Z.1313.U.2.</v>
          </cell>
          <cell r="AJ125" t="str">
            <v>N.D92.Z.1314.U.2.</v>
          </cell>
          <cell r="AK125" t="str">
            <v>N.D92.Z.14.U.2.</v>
          </cell>
          <cell r="AL125" t="str">
            <v>N.D92.Z.1M.U.2.</v>
          </cell>
          <cell r="AM125" t="str">
            <v>N.D92.Z.15.U.2.</v>
          </cell>
          <cell r="AN125" t="str">
            <v>N.D92.Z.2.U.2.</v>
          </cell>
          <cell r="AO125" t="str">
            <v>N.D92.Z.21.U.2.</v>
          </cell>
          <cell r="AP125" t="str">
            <v>N.D92.Z.211.U.2.</v>
          </cell>
          <cell r="AQ125" t="str">
            <v>N.D92.Z.2111.U.2.</v>
          </cell>
          <cell r="AR125" t="str">
            <v>N.D92.Z.2112.U.2.</v>
          </cell>
          <cell r="AS125" t="str">
            <v>N.D92.Z.212.U.2.</v>
          </cell>
          <cell r="AT125" t="str">
            <v>N.D92.Z.22.U.2.</v>
          </cell>
        </row>
        <row r="126">
          <cell r="F126" t="str">
            <v>N.D99.Z.0.0.1.</v>
          </cell>
          <cell r="G126" t="str">
            <v>N.D99.Z.1.0.1.</v>
          </cell>
          <cell r="I126" t="str">
            <v>N.D99.Z.11.0.1.</v>
          </cell>
          <cell r="J126" t="str">
            <v>N.D99.Z.12.0.1.</v>
          </cell>
          <cell r="K126" t="str">
            <v>N.D99.Z.13.0.1.</v>
          </cell>
          <cell r="L126" t="str">
            <v>N.D99.Z.1311.0.1.</v>
          </cell>
          <cell r="M126" t="str">
            <v>N.D99.Z.1312.0.1.</v>
          </cell>
          <cell r="N126" t="str">
            <v>N.D99.Z.1313.0.1.</v>
          </cell>
          <cell r="O126" t="str">
            <v>N.D99.Z.1314.0.1.</v>
          </cell>
          <cell r="P126" t="str">
            <v>N.D99.Z.14.0.1.</v>
          </cell>
          <cell r="Q126" t="str">
            <v>N.D99.Z.1M.0.1.</v>
          </cell>
          <cell r="R126" t="str">
            <v>N.D99.Z.15.0.1.</v>
          </cell>
          <cell r="S126" t="str">
            <v>N.D99.Z.2.0.1.</v>
          </cell>
          <cell r="T126" t="str">
            <v>N.D99.Z.21.0.1.</v>
          </cell>
          <cell r="U126" t="str">
            <v>N.D99.Z.211.0.1.</v>
          </cell>
          <cell r="V126" t="str">
            <v>N.D99.Z.2111.0.1.</v>
          </cell>
          <cell r="W126" t="str">
            <v>N.D99.Z.2112.0.1.</v>
          </cell>
          <cell r="X126" t="str">
            <v>N.D99.Z.212.0.1.</v>
          </cell>
          <cell r="Y126" t="str">
            <v>N.D99.Z.22.0.1.</v>
          </cell>
          <cell r="AA126" t="str">
            <v>N.D99.Z.0.0.2.</v>
          </cell>
          <cell r="AB126" t="str">
            <v>N.D99.Z.1.0.2.</v>
          </cell>
          <cell r="AC126" t="str">
            <v>N.D99.Z.1N.0.2.</v>
          </cell>
          <cell r="AD126" t="str">
            <v>N.D99.Z.11.0.2.</v>
          </cell>
          <cell r="AE126" t="str">
            <v>N.D99.Z.12.0.2.</v>
          </cell>
          <cell r="AF126" t="str">
            <v>N.D99.Z.13.0.2.</v>
          </cell>
          <cell r="AG126" t="str">
            <v>N.D99.Z.1311.0.2.</v>
          </cell>
          <cell r="AH126" t="str">
            <v>N.D99.Z.1312.0.2.</v>
          </cell>
          <cell r="AI126" t="str">
            <v>N.D99.Z.1313.0.2.</v>
          </cell>
          <cell r="AJ126" t="str">
            <v>N.D99.Z.1314.0.2.</v>
          </cell>
          <cell r="AK126" t="str">
            <v>N.D99.Z.14.0.2.</v>
          </cell>
          <cell r="AL126" t="str">
            <v>N.D99.Z.1M.0.2.</v>
          </cell>
          <cell r="AM126" t="str">
            <v>N.D99.Z.15.0.2.</v>
          </cell>
          <cell r="AN126" t="str">
            <v>N.D99.Z.2.0.2.</v>
          </cell>
          <cell r="AO126" t="str">
            <v>N.D99.Z.21.0.2.</v>
          </cell>
          <cell r="AP126" t="str">
            <v>N.D99.Z.211.0.2.</v>
          </cell>
          <cell r="AQ126" t="str">
            <v>N.D99.Z.2111.0.2.</v>
          </cell>
          <cell r="AR126" t="str">
            <v>N.D99.Z.2112.0.2.</v>
          </cell>
          <cell r="AS126" t="str">
            <v>N.D99.Z.212.0.2.</v>
          </cell>
          <cell r="AT126" t="str">
            <v>N.D99.Z.22.0.2.</v>
          </cell>
        </row>
        <row r="127">
          <cell r="F127" t="str">
            <v>N.D99.Z.0.13.1.</v>
          </cell>
          <cell r="G127" t="str">
            <v>N.D99.Z.1.13.1.</v>
          </cell>
          <cell r="I127" t="str">
            <v>N.D99.Z.11.13.1.</v>
          </cell>
          <cell r="J127" t="str">
            <v>N.D99.Z.12.13.1.</v>
          </cell>
          <cell r="K127" t="str">
            <v>N.D99.Z.13.13.1.</v>
          </cell>
          <cell r="L127" t="str">
            <v>N.D99.Z.1311.13.1.</v>
          </cell>
          <cell r="M127" t="str">
            <v>N.D99.Z.1312.13.1.</v>
          </cell>
          <cell r="N127" t="str">
            <v>N.D99.Z.1313.13.1.</v>
          </cell>
          <cell r="O127" t="str">
            <v>N.D99.Z.1314.13.1.</v>
          </cell>
          <cell r="P127" t="str">
            <v>N.D99.Z.14.13.1.</v>
          </cell>
          <cell r="Q127" t="str">
            <v>N.D99.Z.1M.13.1.</v>
          </cell>
          <cell r="R127" t="str">
            <v>N.D99.Z.15.13.1.</v>
          </cell>
          <cell r="S127" t="str">
            <v>N.D99.Z.2.13.1.</v>
          </cell>
          <cell r="T127" t="str">
            <v>N.D99.Z.21.13.1.</v>
          </cell>
          <cell r="U127" t="str">
            <v>N.D99.Z.211.13.1.</v>
          </cell>
          <cell r="V127" t="str">
            <v>N.D99.Z.2111.13.1.</v>
          </cell>
          <cell r="W127" t="str">
            <v>N.D99.Z.2112.13.1.</v>
          </cell>
          <cell r="X127" t="str">
            <v>N.D99.Z.212.13.1.</v>
          </cell>
          <cell r="Y127" t="str">
            <v>N.D99.Z.22.13.1.</v>
          </cell>
          <cell r="AA127" t="str">
            <v>N.D99.Z.0.13.2.</v>
          </cell>
          <cell r="AB127" t="str">
            <v>N.D99.Z.1.13.2.</v>
          </cell>
          <cell r="AC127" t="str">
            <v>N.D99.Z.1N.13.2.</v>
          </cell>
          <cell r="AD127" t="str">
            <v>N.D99.Z.11.13.2.</v>
          </cell>
          <cell r="AE127" t="str">
            <v>N.D99.Z.12.13.2.</v>
          </cell>
          <cell r="AF127" t="str">
            <v>N.D99.Z.13.13.2.</v>
          </cell>
          <cell r="AG127" t="str">
            <v>N.D99.Z.1311.13.2.</v>
          </cell>
          <cell r="AH127" t="str">
            <v>N.D99.Z.1312.13.2.</v>
          </cell>
          <cell r="AI127" t="str">
            <v>N.D99.Z.1313.13.2.</v>
          </cell>
          <cell r="AJ127" t="str">
            <v>N.D99.Z.1314.13.2.</v>
          </cell>
          <cell r="AK127" t="str">
            <v>N.D99.Z.14.13.2.</v>
          </cell>
          <cell r="AL127" t="str">
            <v>N.D99.Z.1M.13.2.</v>
          </cell>
          <cell r="AM127" t="str">
            <v>N.D99.Z.15.13.2.</v>
          </cell>
          <cell r="AN127" t="str">
            <v>N.D99.Z.2.13.2.</v>
          </cell>
          <cell r="AO127" t="str">
            <v>N.D99.Z.21.13.2.</v>
          </cell>
          <cell r="AP127" t="str">
            <v>N.D99.Z.211.13.2.</v>
          </cell>
          <cell r="AQ127" t="str">
            <v>N.D99.Z.2111.13.2.</v>
          </cell>
          <cell r="AR127" t="str">
            <v>N.D99.Z.2112.13.2.</v>
          </cell>
          <cell r="AS127" t="str">
            <v>N.D99.Z.212.13.2.</v>
          </cell>
          <cell r="AT127" t="str">
            <v>N.D99.Z.22.13.2.</v>
          </cell>
        </row>
        <row r="128">
          <cell r="F128" t="str">
            <v>N.D99.Z.0.U.1.</v>
          </cell>
          <cell r="G128" t="str">
            <v>N.D99.Z.1.U.1.</v>
          </cell>
          <cell r="I128" t="str">
            <v>N.D99.Z.11.U.1.</v>
          </cell>
          <cell r="J128" t="str">
            <v>N.D99.Z.12.U.1.</v>
          </cell>
          <cell r="K128" t="str">
            <v>N.D99.Z.13.U.1.</v>
          </cell>
          <cell r="L128" t="str">
            <v>N.D99.Z.1311.U.1.</v>
          </cell>
          <cell r="M128" t="str">
            <v>N.D99.Z.1312.U.1.</v>
          </cell>
          <cell r="N128" t="str">
            <v>N.D99.Z.1313.U.1.</v>
          </cell>
          <cell r="O128" t="str">
            <v>N.D99.Z.1314.U.1.</v>
          </cell>
          <cell r="P128" t="str">
            <v>N.D99.Z.14.U.1.</v>
          </cell>
          <cell r="Q128" t="str">
            <v>N.D99.Z.1M.U.1.</v>
          </cell>
          <cell r="R128" t="str">
            <v>N.D99.Z.15.U.1.</v>
          </cell>
          <cell r="S128" t="str">
            <v>N.D99.Z.2.U.1.</v>
          </cell>
          <cell r="T128" t="str">
            <v>N.D99.Z.21.U.1.</v>
          </cell>
          <cell r="U128" t="str">
            <v>N.D99.Z.211.U.1.</v>
          </cell>
          <cell r="V128" t="str">
            <v>N.D99.Z.2111.U.1.</v>
          </cell>
          <cell r="W128" t="str">
            <v>N.D99.Z.2112.U.1.</v>
          </cell>
          <cell r="X128" t="str">
            <v>N.D99.Z.212.U.1.</v>
          </cell>
          <cell r="Y128" t="str">
            <v>N.D99.Z.22.U.1.</v>
          </cell>
          <cell r="AA128" t="str">
            <v>N.D99.Z.0.U.2.</v>
          </cell>
          <cell r="AB128" t="str">
            <v>N.D99.Z.1.U.2.</v>
          </cell>
          <cell r="AC128" t="str">
            <v>N.D99.Z.1N.U.2.</v>
          </cell>
          <cell r="AD128" t="str">
            <v>N.D99.Z.11.U.2.</v>
          </cell>
          <cell r="AE128" t="str">
            <v>N.D99.Z.12.U.2.</v>
          </cell>
          <cell r="AF128" t="str">
            <v>N.D99.Z.13.U.2.</v>
          </cell>
          <cell r="AG128" t="str">
            <v>N.D99.Z.1311.U.2.</v>
          </cell>
          <cell r="AH128" t="str">
            <v>N.D99.Z.1312.U.2.</v>
          </cell>
          <cell r="AI128" t="str">
            <v>N.D99.Z.1313.U.2.</v>
          </cell>
          <cell r="AJ128" t="str">
            <v>N.D99.Z.1314.U.2.</v>
          </cell>
          <cell r="AK128" t="str">
            <v>N.D99.Z.14.U.2.</v>
          </cell>
          <cell r="AL128" t="str">
            <v>N.D99.Z.1M.U.2.</v>
          </cell>
          <cell r="AM128" t="str">
            <v>N.D99.Z.15.U.2.</v>
          </cell>
          <cell r="AN128" t="str">
            <v>N.D99.Z.2.U.2.</v>
          </cell>
          <cell r="AO128" t="str">
            <v>N.D99.Z.21.U.2.</v>
          </cell>
          <cell r="AP128" t="str">
            <v>N.D99.Z.211.U.2.</v>
          </cell>
          <cell r="AQ128" t="str">
            <v>N.D99.Z.2111.U.2.</v>
          </cell>
          <cell r="AR128" t="str">
            <v>N.D99.Z.2112.U.2.</v>
          </cell>
          <cell r="AS128" t="str">
            <v>N.D99.Z.212.U.2.</v>
          </cell>
          <cell r="AT128" t="str">
            <v>N.D99.Z.22.U.2.</v>
          </cell>
        </row>
        <row r="129">
          <cell r="F129" t="str">
            <v>N.XDB9.Z.0.0.1.</v>
          </cell>
          <cell r="G129" t="str">
            <v>N.XDB9.Z.1.0.1.</v>
          </cell>
          <cell r="H129" t="str">
            <v>N.XDB9.Z.1N.0.1.</v>
          </cell>
          <cell r="I129" t="str">
            <v>N.XDB9.Z.11.0.1.</v>
          </cell>
          <cell r="J129" t="str">
            <v>N.XDB9.Z.12.0.1.</v>
          </cell>
          <cell r="K129" t="str">
            <v>N.XDB9.Z.13.0.1.</v>
          </cell>
          <cell r="L129" t="str">
            <v>N.XDB9.Z.1311.0.1.</v>
          </cell>
          <cell r="M129" t="str">
            <v>N.XDB9.Z.1312.0.1.</v>
          </cell>
          <cell r="N129" t="str">
            <v>N.XDB9.Z.1313.0.1.</v>
          </cell>
          <cell r="O129" t="str">
            <v>N.XDB9.Z.1314.0.1.</v>
          </cell>
          <cell r="P129" t="str">
            <v>N.XDB9.Z.14.0.1.</v>
          </cell>
          <cell r="Q129" t="str">
            <v>N.XDB9.Z.1M.0.1.</v>
          </cell>
          <cell r="R129" t="str">
            <v>N.XDB9.Z.15.0.1.</v>
          </cell>
          <cell r="S129" t="str">
            <v>N.XDB9.Z.2.0.1.</v>
          </cell>
          <cell r="T129" t="str">
            <v>N.XDB9.Z.21.0.1.</v>
          </cell>
          <cell r="U129" t="str">
            <v>N.XDB9.Z.211.0.1.</v>
          </cell>
          <cell r="V129" t="str">
            <v>N.XDB9.Z.2111.0.1.</v>
          </cell>
          <cell r="W129" t="str">
            <v>N.XDB9.Z.2112.0.1.</v>
          </cell>
          <cell r="X129" t="str">
            <v>N.XDB9.Z.212.0.1.</v>
          </cell>
          <cell r="Y129" t="str">
            <v>N.XDB9.Z.22.0.1.</v>
          </cell>
        </row>
        <row r="130">
          <cell r="F130" t="str">
            <v>N.K1.Z.0.0.1.</v>
          </cell>
          <cell r="G130" t="str">
            <v>N.K1.Z.1.0.1.</v>
          </cell>
          <cell r="I130" t="str">
            <v>N.K1.Z.11.0.1.</v>
          </cell>
          <cell r="J130" t="str">
            <v>N.K1.Z.12.0.1.</v>
          </cell>
          <cell r="K130" t="str">
            <v>N.K1.Z.13.0.1.</v>
          </cell>
          <cell r="L130" t="str">
            <v>N.K1.Z.1311.0.1.</v>
          </cell>
          <cell r="M130" t="str">
            <v>N.K1.Z.1312.0.1.</v>
          </cell>
          <cell r="N130" t="str">
            <v>N.K1.Z.1313.0.1.</v>
          </cell>
          <cell r="O130" t="str">
            <v>N.K1.Z.1314.0.1.</v>
          </cell>
          <cell r="P130" t="str">
            <v>N.K1.Z.14.0.1.</v>
          </cell>
          <cell r="Q130" t="str">
            <v>N.K1.Z.1M.0.1.</v>
          </cell>
          <cell r="R130" t="str">
            <v>N.K1.Z.15.0.1.</v>
          </cell>
          <cell r="AA130" t="str">
            <v>N.K1.Z.0.0.2.</v>
          </cell>
          <cell r="AB130" t="str">
            <v>N.K1.Z.1.0.2.</v>
          </cell>
          <cell r="AD130" t="str">
            <v>N.K1.Z.11.0.2.</v>
          </cell>
          <cell r="AE130" t="str">
            <v>N.K1.Z.12.0.2.</v>
          </cell>
          <cell r="AF130" t="str">
            <v>N.K1.Z.13.0.2.</v>
          </cell>
          <cell r="AG130" t="str">
            <v>N.K1.Z.1311.0.2.</v>
          </cell>
          <cell r="AH130" t="str">
            <v>N.K1.Z.1312.0.2.</v>
          </cell>
          <cell r="AI130" t="str">
            <v>N.K1.Z.1313.0.2.</v>
          </cell>
          <cell r="AJ130" t="str">
            <v>N.K1.Z.1314.0.2.</v>
          </cell>
          <cell r="AK130" t="str">
            <v>N.K1.Z.14.0.2.</v>
          </cell>
          <cell r="AL130" t="str">
            <v>N.K1.Z.1M.0.2.</v>
          </cell>
          <cell r="AM130" t="str">
            <v>N.K1.Z.15.0.2.</v>
          </cell>
        </row>
        <row r="131">
          <cell r="F131" t="str">
            <v>N.K2.Z.0.0.1.</v>
          </cell>
          <cell r="G131" t="str">
            <v>N.K2.Z.1.0.1.</v>
          </cell>
          <cell r="I131" t="str">
            <v>N.K2.Z.11.0.1.</v>
          </cell>
          <cell r="J131" t="str">
            <v>N.K2.Z.12.0.1.</v>
          </cell>
          <cell r="K131" t="str">
            <v>N.K2.Z.13.0.1.</v>
          </cell>
          <cell r="L131" t="str">
            <v>N.K2.Z.1311.0.1.</v>
          </cell>
          <cell r="M131" t="str">
            <v>N.K2.Z.1312.0.1.</v>
          </cell>
          <cell r="N131" t="str">
            <v>N.K2.Z.1313.0.1.</v>
          </cell>
          <cell r="O131" t="str">
            <v>N.K2.Z.1314.0.1.</v>
          </cell>
          <cell r="P131" t="str">
            <v>N.K2.Z.14.0.1.</v>
          </cell>
          <cell r="Q131" t="str">
            <v>N.K2.Z.1M.0.1.</v>
          </cell>
          <cell r="R131" t="str">
            <v>N.K2.Z.15.0.1.</v>
          </cell>
          <cell r="S131" t="str">
            <v>N.K2.Z.2.0.1.</v>
          </cell>
          <cell r="T131" t="str">
            <v>N.K2.Z.21.0.1.</v>
          </cell>
          <cell r="U131" t="str">
            <v>N.K2.Z.211.0.1.</v>
          </cell>
          <cell r="V131" t="str">
            <v>N.K2.Z.2111.0.1.</v>
          </cell>
          <cell r="W131" t="str">
            <v>N.K2.Z.2112.0.1.</v>
          </cell>
          <cell r="X131" t="str">
            <v>N.K2.Z.212.0.1.</v>
          </cell>
          <cell r="Y131" t="str">
            <v>N.K2.Z.22.0.1.</v>
          </cell>
        </row>
        <row r="132">
          <cell r="AA132" t="str">
            <v>N.P1.Z.0.0.2.</v>
          </cell>
          <cell r="AB132" t="str">
            <v>N.P1.Z.1.0.2.</v>
          </cell>
          <cell r="AC132" t="str">
            <v>N.P1.Z.1N.0.2.</v>
          </cell>
          <cell r="AD132" t="str">
            <v>N.P1.Z.11.0.2.</v>
          </cell>
          <cell r="AE132" t="str">
            <v>N.P1.Z.12.0.2.</v>
          </cell>
          <cell r="AF132" t="str">
            <v>N.P1.Z.13.0.2.</v>
          </cell>
          <cell r="AG132" t="str">
            <v>N.P1.Z.1311.0.2.</v>
          </cell>
          <cell r="AH132" t="str">
            <v>N.P1.Z.1312.0.2.</v>
          </cell>
          <cell r="AI132" t="str">
            <v>N.P1.Z.1313.0.2.</v>
          </cell>
          <cell r="AJ132" t="str">
            <v>N.P1.Z.1314.0.2.</v>
          </cell>
          <cell r="AK132" t="str">
            <v>N.P1.Z.14.0.2.</v>
          </cell>
          <cell r="AL132" t="str">
            <v>N.P1.Z.1M.0.2.</v>
          </cell>
          <cell r="AM132" t="str">
            <v>N.P1.Z.15.0.2.</v>
          </cell>
        </row>
        <row r="133">
          <cell r="AA133" t="str">
            <v>N.P11.Z.0.0.2.</v>
          </cell>
          <cell r="AB133" t="str">
            <v>N.P11.Z.1.0.2.</v>
          </cell>
          <cell r="AC133" t="str">
            <v>N.P11.Z.1N.0.2.</v>
          </cell>
          <cell r="AD133" t="str">
            <v>N.P11.Z.11.0.2.</v>
          </cell>
          <cell r="AE133" t="str">
            <v>N.P11.Z.12.0.2.</v>
          </cell>
          <cell r="AF133" t="str">
            <v>N.P11.Z.13.0.2.</v>
          </cell>
          <cell r="AG133" t="str">
            <v>N.P11.Z.1311.0.2.</v>
          </cell>
          <cell r="AH133" t="str">
            <v>N.P11.Z.1312.0.2.</v>
          </cell>
          <cell r="AI133" t="str">
            <v>N.P11.Z.1313.0.2.</v>
          </cell>
          <cell r="AJ133" t="str">
            <v>N.P11.Z.1314.0.2.</v>
          </cell>
          <cell r="AK133" t="str">
            <v>N.P11.Z.14.0.2.</v>
          </cell>
          <cell r="AL133" t="str">
            <v>N.P11.Z.1M.0.2.</v>
          </cell>
          <cell r="AM133" t="str">
            <v>N.P11.Z.15.0.2.</v>
          </cell>
        </row>
        <row r="134">
          <cell r="AA134" t="str">
            <v>N.P119.Z.0.0.2.</v>
          </cell>
          <cell r="AB134" t="str">
            <v>N.P119.Z.1.0.2.</v>
          </cell>
          <cell r="AC134" t="str">
            <v>N.P119.Z.1N.0.2.</v>
          </cell>
          <cell r="AD134" t="str">
            <v>N.P119.Z.11.0.2.</v>
          </cell>
          <cell r="AE134" t="str">
            <v>N.P119.Z.12.0.2.</v>
          </cell>
          <cell r="AF134" t="str">
            <v>N.P119.Z.13.0.2.</v>
          </cell>
          <cell r="AG134" t="str">
            <v>N.P119.Z.1311.0.2.</v>
          </cell>
          <cell r="AH134" t="str">
            <v>N.P119.Z.1312.0.2.</v>
          </cell>
          <cell r="AI134" t="str">
            <v>N.P119.Z.1313.0.2.</v>
          </cell>
          <cell r="AJ134" t="str">
            <v>N.P119.Z.1314.0.2.</v>
          </cell>
          <cell r="AK134" t="str">
            <v>N.P119.Z.14.0.2.</v>
          </cell>
          <cell r="AL134" t="str">
            <v>N.P119.Z.1M.0.2.</v>
          </cell>
          <cell r="AM134" t="str">
            <v>N.P119.Z.15.0.2.</v>
          </cell>
        </row>
        <row r="135">
          <cell r="AA135" t="str">
            <v>N.P12.Z.0.0.2.</v>
          </cell>
          <cell r="AB135" t="str">
            <v>N.P12.Z.1.0.2.</v>
          </cell>
          <cell r="AC135" t="str">
            <v>N.P12.Z.1N.0.2.</v>
          </cell>
          <cell r="AD135" t="str">
            <v>N.P12.Z.11.0.2.</v>
          </cell>
          <cell r="AE135" t="str">
            <v>N.P12.Z.12.0.2.</v>
          </cell>
          <cell r="AF135" t="str">
            <v>N.P12.Z.13.0.2.</v>
          </cell>
          <cell r="AG135" t="str">
            <v>N.P12.Z.1311.0.2.</v>
          </cell>
          <cell r="AH135" t="str">
            <v>N.P12.Z.1312.0.2.</v>
          </cell>
          <cell r="AI135" t="str">
            <v>N.P12.Z.1313.0.2.</v>
          </cell>
          <cell r="AJ135" t="str">
            <v>N.P12.Z.1314.0.2.</v>
          </cell>
          <cell r="AK135" t="str">
            <v>N.P12.Z.14.0.2.</v>
          </cell>
          <cell r="AL135" t="str">
            <v>N.P12.Z.1M.0.2.</v>
          </cell>
          <cell r="AM135" t="str">
            <v>N.P12.Z.15.0.2.</v>
          </cell>
        </row>
        <row r="136">
          <cell r="AA136" t="str">
            <v>N.P13.Z.0.0.2.</v>
          </cell>
          <cell r="AB136" t="str">
            <v>N.P13.Z.1.0.2.</v>
          </cell>
          <cell r="AC136" t="str">
            <v>N.P13.Z.1N.0.2.</v>
          </cell>
          <cell r="AD136" t="str">
            <v>N.P13.Z.11.0.2.</v>
          </cell>
          <cell r="AE136" t="str">
            <v>N.P13.Z.12.0.2.</v>
          </cell>
          <cell r="AF136" t="str">
            <v>N.P13.Z.13.0.2.</v>
          </cell>
          <cell r="AG136" t="str">
            <v>N.P13.Z.1311.0.2.</v>
          </cell>
          <cell r="AH136" t="str">
            <v>N.P13.Z.1312.0.2.</v>
          </cell>
          <cell r="AI136" t="str">
            <v>N.P13.Z.1313.0.2.</v>
          </cell>
          <cell r="AJ136" t="str">
            <v>N.P13.Z.1314.0.2.</v>
          </cell>
          <cell r="AK136" t="str">
            <v>N.P13.Z.14.0.2.</v>
          </cell>
          <cell r="AL136" t="str">
            <v>N.P13.Z.1M.0.2.</v>
          </cell>
          <cell r="AM136" t="str">
            <v>N.P13.Z.15.0.2.</v>
          </cell>
        </row>
        <row r="137">
          <cell r="F137" t="str">
            <v>N.P2.Z.0.0.1.</v>
          </cell>
          <cell r="G137" t="str">
            <v>N.P2.Z.1.0.1.</v>
          </cell>
          <cell r="H137" t="str">
            <v>N.P2.Z.1N.0.1.</v>
          </cell>
          <cell r="I137" t="str">
            <v>N.P2.Z.11.0.1.</v>
          </cell>
          <cell r="J137" t="str">
            <v>N.P2.Z.12.0.1.</v>
          </cell>
          <cell r="K137" t="str">
            <v>N.P2.Z.13.0.1.</v>
          </cell>
          <cell r="L137" t="str">
            <v>N.P2.Z.1311.0.1.</v>
          </cell>
          <cell r="M137" t="str">
            <v>N.P2.Z.1312.0.1.</v>
          </cell>
          <cell r="N137" t="str">
            <v>N.P2.Z.1313.0.1.</v>
          </cell>
          <cell r="O137" t="str">
            <v>N.P2.Z.1314.0.1.</v>
          </cell>
          <cell r="P137" t="str">
            <v>N.P2.Z.14.0.1.</v>
          </cell>
          <cell r="Q137" t="str">
            <v>N.P2.Z.1M.0.1.</v>
          </cell>
          <cell r="R137" t="str">
            <v>N.P2.Z.15.0.1.</v>
          </cell>
        </row>
        <row r="138">
          <cell r="F138" t="str">
            <v>N.P31.Z.0.0.1.</v>
          </cell>
          <cell r="G138" t="str">
            <v>N.P31.Z.1.0.1.</v>
          </cell>
          <cell r="K138" t="str">
            <v>N.P31.Z.13.0.1.</v>
          </cell>
          <cell r="L138" t="str">
            <v>N.P31.Z.1311.0.1.</v>
          </cell>
          <cell r="M138" t="str">
            <v>N.P31.Z.1312.0.1.</v>
          </cell>
          <cell r="N138" t="str">
            <v>N.P31.Z.1313.0.1.</v>
          </cell>
          <cell r="O138" t="str">
            <v>N.P31.Z.1314.0.1.</v>
          </cell>
          <cell r="P138" t="str">
            <v>N.P31.Z.14.0.1.</v>
          </cell>
          <cell r="Q138" t="str">
            <v>N.P31.Z.1M.0.1.</v>
          </cell>
          <cell r="R138" t="str">
            <v>N.P31.Z.15.0.1.</v>
          </cell>
        </row>
        <row r="139">
          <cell r="F139" t="str">
            <v>N.P32.Z.0.0.1.</v>
          </cell>
          <cell r="G139" t="str">
            <v>N.P32.Z.1.0.1.</v>
          </cell>
          <cell r="K139" t="str">
            <v>N.P32.Z.13.0.1.</v>
          </cell>
          <cell r="L139" t="str">
            <v>N.P32.Z.1311.0.1.</v>
          </cell>
          <cell r="M139" t="str">
            <v>N.P32.Z.1312.0.1.</v>
          </cell>
          <cell r="N139" t="str">
            <v>N.P32.Z.1313.0.1.</v>
          </cell>
          <cell r="O139" t="str">
            <v>N.P32.Z.1314.0.1.</v>
          </cell>
          <cell r="P139" t="str">
            <v>N.P32.Z.14.0.1.</v>
          </cell>
          <cell r="Q139" t="str">
            <v>N.P32.Z.1M.0.1.</v>
          </cell>
          <cell r="R139" t="str">
            <v>N.P32.Z.15.0.1.</v>
          </cell>
        </row>
        <row r="140">
          <cell r="F140" t="str">
            <v>N.P51.Z.0.0.1.</v>
          </cell>
          <cell r="G140" t="str">
            <v>N.P51.Z.1.0.1.</v>
          </cell>
          <cell r="I140" t="str">
            <v>N.P51.Z.11.0.1.</v>
          </cell>
          <cell r="J140" t="str">
            <v>N.P51.Z.12.0.1.</v>
          </cell>
          <cell r="K140" t="str">
            <v>N.P51.Z.13.0.1.</v>
          </cell>
          <cell r="L140" t="str">
            <v>N.P51.Z.1311.0.1.</v>
          </cell>
          <cell r="M140" t="str">
            <v>N.P51.Z.1312.0.1.</v>
          </cell>
          <cell r="N140" t="str">
            <v>N.P51.Z.1313.0.1.</v>
          </cell>
          <cell r="O140" t="str">
            <v>N.P51.Z.1314.0.1.</v>
          </cell>
          <cell r="P140" t="str">
            <v>N.P51.Z.14.0.1.</v>
          </cell>
          <cell r="Q140" t="str">
            <v>N.P51.Z.1M.0.1.</v>
          </cell>
          <cell r="R140" t="str">
            <v>N.P51.Z.15.0.1.</v>
          </cell>
          <cell r="Z140" t="str">
            <v>N.P51.Z.U.0.1.</v>
          </cell>
        </row>
        <row r="141">
          <cell r="F141" t="str">
            <v>N.P52.Z.0.0.1.</v>
          </cell>
          <cell r="G141" t="str">
            <v>N.P52.Z.1.0.1.</v>
          </cell>
          <cell r="I141" t="str">
            <v>N.P52.Z.11.0.1.</v>
          </cell>
          <cell r="J141" t="str">
            <v>N.P52.Z.12.0.1.</v>
          </cell>
          <cell r="K141" t="str">
            <v>N.P52.Z.13.0.1.</v>
          </cell>
          <cell r="L141" t="str">
            <v>N.P52.Z.1311.0.1.</v>
          </cell>
          <cell r="M141" t="str">
            <v>N.P52.Z.1312.0.1.</v>
          </cell>
          <cell r="N141" t="str">
            <v>N.P52.Z.1313.0.1.</v>
          </cell>
          <cell r="O141" t="str">
            <v>N.P52.Z.1314.0.1.</v>
          </cell>
          <cell r="P141" t="str">
            <v>N.P52.Z.14.0.1.</v>
          </cell>
          <cell r="Q141" t="str">
            <v>N.P52.Z.1M.0.1.</v>
          </cell>
          <cell r="R141" t="str">
            <v>N.P52.Z.15.0.1.</v>
          </cell>
        </row>
        <row r="142">
          <cell r="F142" t="str">
            <v>N.P53.Z.0.0.1.</v>
          </cell>
          <cell r="G142" t="str">
            <v>N.P53.Z.1.0.1.</v>
          </cell>
          <cell r="I142" t="str">
            <v>N.P53.Z.11.0.1.</v>
          </cell>
          <cell r="J142" t="str">
            <v>N.P53.Z.12.0.1.</v>
          </cell>
          <cell r="K142" t="str">
            <v>N.P53.Z.13.0.1.</v>
          </cell>
          <cell r="L142" t="str">
            <v>N.P53.Z.1311.0.1.</v>
          </cell>
          <cell r="M142" t="str">
            <v>N.P53.Z.1312.0.1.</v>
          </cell>
          <cell r="N142" t="str">
            <v>N.P53.Z.1313.0.1.</v>
          </cell>
          <cell r="O142" t="str">
            <v>N.P53.Z.1314.0.1.</v>
          </cell>
          <cell r="P142" t="str">
            <v>N.P53.Z.14.0.1.</v>
          </cell>
          <cell r="Q142" t="str">
            <v>N.P53.Z.1M.0.1.</v>
          </cell>
          <cell r="R142" t="str">
            <v>N.P53.Z.15.0.1.</v>
          </cell>
        </row>
        <row r="143">
          <cell r="F143" t="str">
            <v>N.P61.Z.0.0.1.</v>
          </cell>
          <cell r="S143" t="str">
            <v>N.P61.Z.2.0.1.</v>
          </cell>
          <cell r="T143" t="str">
            <v>N.P61.Z.21.0.1.</v>
          </cell>
          <cell r="U143" t="str">
            <v>N.P61.Z.211.0.1.</v>
          </cell>
          <cell r="V143" t="str">
            <v>N.P61.Z.2111.0.1.</v>
          </cell>
          <cell r="W143" t="str">
            <v>N.P61.Z.2112.0.1.</v>
          </cell>
          <cell r="X143" t="str">
            <v>N.P61.Z.212.0.1.</v>
          </cell>
          <cell r="Y143" t="str">
            <v>N.P61.Z.22.0.1.</v>
          </cell>
        </row>
        <row r="144">
          <cell r="F144" t="str">
            <v>N.P62.Z.0.0.1.</v>
          </cell>
          <cell r="S144" t="str">
            <v>N.P62.Z.2.0.1.</v>
          </cell>
          <cell r="T144" t="str">
            <v>N.P62.Z.21.0.1.</v>
          </cell>
          <cell r="U144" t="str">
            <v>N.P62.Z.211.0.1.</v>
          </cell>
          <cell r="V144" t="str">
            <v>N.P62.Z.2111.0.1.</v>
          </cell>
          <cell r="W144" t="str">
            <v>N.P62.Z.2112.0.1.</v>
          </cell>
          <cell r="X144" t="str">
            <v>N.P62.Z.212.0.1.</v>
          </cell>
          <cell r="Y144" t="str">
            <v>N.P62.Z.22.0.1.</v>
          </cell>
        </row>
        <row r="145">
          <cell r="AA145" t="str">
            <v>N.P71.Z.0.0.2.</v>
          </cell>
          <cell r="AN145" t="str">
            <v>N.P71.Z.2.0.2.</v>
          </cell>
          <cell r="AO145" t="str">
            <v>N.P71.Z.21.0.2.</v>
          </cell>
          <cell r="AP145" t="str">
            <v>N.P71.Z.211.0.2.</v>
          </cell>
          <cell r="AQ145" t="str">
            <v>N.P71.Z.2111.0.2.</v>
          </cell>
          <cell r="AR145" t="str">
            <v>N.P71.Z.2112.0.2.</v>
          </cell>
          <cell r="AS145" t="str">
            <v>N.P71.Z.212.0.2.</v>
          </cell>
          <cell r="AT145" t="str">
            <v>N.P71.Z.22.0.2.</v>
          </cell>
        </row>
        <row r="146">
          <cell r="AA146" t="str">
            <v>N.P72.Z.0.0.2.</v>
          </cell>
          <cell r="AN146" t="str">
            <v>N.P72.Z.2.0.2.</v>
          </cell>
          <cell r="AO146" t="str">
            <v>N.P72.Z.21.0.2.</v>
          </cell>
          <cell r="AP146" t="str">
            <v>N.P72.Z.211.0.2.</v>
          </cell>
          <cell r="AQ146" t="str">
            <v>N.P72.Z.2111.0.2.</v>
          </cell>
          <cell r="AR146" t="str">
            <v>N.P72.Z.2112.0.2.</v>
          </cell>
          <cell r="AS146" t="str">
            <v>N.P72.Z.212.0.2.</v>
          </cell>
          <cell r="AT146" t="str">
            <v>N.P72.Z.22.0.2.</v>
          </cell>
        </row>
      </sheetData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gy balance "/>
      <sheetName val="RKE energy"/>
      <sheetName val="bdpRNMTOTAL"/>
      <sheetName val="BDP components RNM_2019"/>
      <sheetName val="BDP components RNM_2019Short"/>
      <sheetName val="BDRpercapita"/>
      <sheetName val="BDP_Region_2021-"/>
      <sheetName val="regionalLabor"/>
      <sheetName val="population"/>
    </sheetNames>
    <sheetDataSet>
      <sheetData sheetId="0"/>
      <sheetData sheetId="1"/>
      <sheetData sheetId="2"/>
      <sheetData sheetId="3">
        <row r="8">
          <cell r="B8" t="str">
            <v>01. Crop and animal production, hunting and related service activities</v>
          </cell>
          <cell r="K8"/>
        </row>
        <row r="9">
          <cell r="B9" t="str">
            <v>02. Forestry and logging</v>
          </cell>
          <cell r="K9"/>
        </row>
        <row r="10">
          <cell r="B10" t="str">
            <v>03. Fishing and aquaculture</v>
          </cell>
          <cell r="K10"/>
        </row>
        <row r="13">
          <cell r="B13" t="str">
            <v>06. Extraction of crude petroleum and natural gas</v>
          </cell>
          <cell r="K13"/>
        </row>
        <row r="14">
          <cell r="B14" t="str">
            <v>07. Mining of metal ores</v>
          </cell>
          <cell r="K14"/>
        </row>
        <row r="15">
          <cell r="B15" t="str">
            <v>08. Other mining and quarrying</v>
          </cell>
          <cell r="K15"/>
        </row>
        <row r="16">
          <cell r="B16" t="str">
            <v>09. Mining support service activities</v>
          </cell>
          <cell r="K16"/>
        </row>
        <row r="18">
          <cell r="B18" t="str">
            <v>10. Manufacture of food products</v>
          </cell>
          <cell r="K18"/>
        </row>
        <row r="19">
          <cell r="B19" t="str">
            <v>11. Manufacture of beverages</v>
          </cell>
          <cell r="K19"/>
        </row>
        <row r="20">
          <cell r="B20" t="str">
            <v>12. Manufacture of tobacco products</v>
          </cell>
          <cell r="K20"/>
        </row>
        <row r="21">
          <cell r="B21" t="str">
            <v>13. Manufacture of textiles</v>
          </cell>
          <cell r="K21"/>
        </row>
        <row r="22">
          <cell r="B22" t="str">
            <v>14. Manufacture of wearing apparel</v>
          </cell>
          <cell r="K22"/>
        </row>
        <row r="23">
          <cell r="B23" t="str">
            <v>15. Manufacture of leather and related products</v>
          </cell>
          <cell r="K23"/>
        </row>
        <row r="24">
          <cell r="B24" t="str">
            <v>16. Manufacture of wood and of products of wood and cork, except furniture; manufacture of articles of straw and plaiting materials</v>
          </cell>
          <cell r="K24"/>
        </row>
        <row r="25">
          <cell r="B25" t="str">
            <v>17. Manufacture of paper and paper products</v>
          </cell>
          <cell r="K25"/>
        </row>
        <row r="26">
          <cell r="B26" t="str">
            <v>18. Printing and reproduction of recorded media</v>
          </cell>
          <cell r="K26"/>
        </row>
        <row r="27">
          <cell r="B27" t="str">
            <v>19. Manufacture of coke and refined petroleum products</v>
          </cell>
          <cell r="K27"/>
        </row>
        <row r="28">
          <cell r="B28" t="str">
            <v>20. Manufacture of chemicals and chemical products</v>
          </cell>
          <cell r="K28"/>
        </row>
        <row r="29">
          <cell r="B29" t="str">
            <v>21. Manufacture of basic pharmaceutical products and pharmaceutical preparations</v>
          </cell>
          <cell r="K29"/>
        </row>
        <row r="30">
          <cell r="B30" t="str">
            <v>22. Manufacture of rubber and plastic products</v>
          </cell>
          <cell r="K30"/>
        </row>
        <row r="31">
          <cell r="B31" t="str">
            <v>23. Manufacture of other non metallic mineral products</v>
          </cell>
          <cell r="K31"/>
        </row>
        <row r="32">
          <cell r="B32" t="str">
            <v>24. Manufacture of basic metals</v>
          </cell>
          <cell r="K32"/>
        </row>
        <row r="33">
          <cell r="B33" t="str">
            <v>25. Manufacture of fabricated metal products, except machinery and equipment</v>
          </cell>
          <cell r="K33"/>
        </row>
        <row r="34">
          <cell r="B34" t="str">
            <v>26. Manufacture of computer, electronic and optical products</v>
          </cell>
          <cell r="K34"/>
        </row>
        <row r="35">
          <cell r="B35" t="str">
            <v>27. Manufacture of electrical equipment</v>
          </cell>
          <cell r="K35"/>
        </row>
        <row r="36">
          <cell r="B36" t="str">
            <v>28. Manufacture of machinery and equipment n.e.c.</v>
          </cell>
          <cell r="K36"/>
        </row>
        <row r="37">
          <cell r="B37" t="str">
            <v>29. Manufacture of motor vehicles, trailers and semi trailers</v>
          </cell>
          <cell r="K37"/>
        </row>
        <row r="38">
          <cell r="B38" t="str">
            <v>30. Manufacture of other transport equipment</v>
          </cell>
          <cell r="K38"/>
        </row>
        <row r="39">
          <cell r="B39" t="str">
            <v>31. Manufacture of furniture</v>
          </cell>
          <cell r="K39"/>
        </row>
        <row r="40">
          <cell r="B40" t="str">
            <v>32. Other manufacturing</v>
          </cell>
          <cell r="K40"/>
        </row>
        <row r="41">
          <cell r="B41" t="str">
            <v>33. Repair and installation of machinery and equipment</v>
          </cell>
          <cell r="K41"/>
        </row>
        <row r="45">
          <cell r="B45" t="str">
            <v>36. Water collection, treatment and supply</v>
          </cell>
          <cell r="K45"/>
        </row>
        <row r="46">
          <cell r="B46" t="str">
            <v>37. Sewerage</v>
          </cell>
          <cell r="K46"/>
        </row>
        <row r="47">
          <cell r="B47" t="str">
            <v>38. Waste collection, treatment and disposal activities; materials recovery</v>
          </cell>
          <cell r="K47"/>
        </row>
        <row r="48">
          <cell r="B48" t="str">
            <v>39. Remediation activities and other waste management services</v>
          </cell>
          <cell r="K48"/>
        </row>
        <row r="50">
          <cell r="B50" t="str">
            <v>41. Construction of buildings</v>
          </cell>
          <cell r="K50"/>
        </row>
        <row r="51">
          <cell r="B51" t="str">
            <v>42. Civil engineering</v>
          </cell>
          <cell r="K51"/>
        </row>
        <row r="52">
          <cell r="B52" t="str">
            <v>43. Specialised construction activities</v>
          </cell>
          <cell r="K52"/>
        </row>
        <row r="54">
          <cell r="B54" t="str">
            <v>45. Wholesale and retail trade and repair of motor vehicles and motorcycles</v>
          </cell>
          <cell r="K54"/>
        </row>
        <row r="55">
          <cell r="B55" t="str">
            <v>46. Wholesale trade, except of motor vehicles and motorcycles</v>
          </cell>
          <cell r="K55"/>
        </row>
        <row r="56">
          <cell r="B56" t="str">
            <v>47. Retail trade, except of motor vehicles and motorcycles</v>
          </cell>
          <cell r="K56"/>
        </row>
        <row r="58">
          <cell r="B58" t="str">
            <v>49. Land transport and transport via pipelines</v>
          </cell>
          <cell r="K58"/>
        </row>
        <row r="59">
          <cell r="B59" t="str">
            <v>50. Water transport</v>
          </cell>
          <cell r="K59"/>
        </row>
        <row r="60">
          <cell r="B60" t="str">
            <v>51. Air transport</v>
          </cell>
          <cell r="K60"/>
        </row>
        <row r="61">
          <cell r="B61" t="str">
            <v>52. Warehousing and support activities for transportation</v>
          </cell>
          <cell r="K61"/>
        </row>
        <row r="62">
          <cell r="B62" t="str">
            <v>53. Postal and courier activities</v>
          </cell>
          <cell r="K62"/>
        </row>
        <row r="64">
          <cell r="B64" t="str">
            <v>55. Accommodation</v>
          </cell>
          <cell r="K64"/>
        </row>
        <row r="65">
          <cell r="B65" t="str">
            <v>56. Food and beverage service activities</v>
          </cell>
          <cell r="K65"/>
        </row>
        <row r="67">
          <cell r="B67" t="str">
            <v>58. Publishing activities</v>
          </cell>
          <cell r="K67"/>
        </row>
        <row r="68">
          <cell r="B68" t="str">
            <v>59. Motion picture, video and television programme production, sound recording and music publishing activities</v>
          </cell>
          <cell r="K68"/>
        </row>
        <row r="69">
          <cell r="B69" t="str">
            <v>60. Programming and broadcasting activities</v>
          </cell>
          <cell r="K69"/>
        </row>
        <row r="70">
          <cell r="B70" t="str">
            <v>61. Telecommunications</v>
          </cell>
          <cell r="K70"/>
        </row>
        <row r="71">
          <cell r="B71" t="str">
            <v>62. Computer programming, consultancy and related activities</v>
          </cell>
          <cell r="K71"/>
        </row>
        <row r="72">
          <cell r="B72" t="str">
            <v>63. Information service activities</v>
          </cell>
          <cell r="K72"/>
        </row>
        <row r="74">
          <cell r="B74" t="str">
            <v>64. Financial service activities, except insurance and pension funding</v>
          </cell>
          <cell r="K74"/>
        </row>
        <row r="75">
          <cell r="B75" t="str">
            <v>65. Insurance, reinsurance and pension funding, except compulsory social security</v>
          </cell>
          <cell r="K75"/>
        </row>
        <row r="76">
          <cell r="B76" t="str">
            <v>66. Activities auxiliary to financial services and insurance activities</v>
          </cell>
          <cell r="K76"/>
        </row>
        <row r="78">
          <cell r="B78" t="str">
            <v>68. Real estate activities</v>
          </cell>
          <cell r="K78"/>
        </row>
        <row r="80">
          <cell r="B80" t="str">
            <v>69. Legal and accounting activities</v>
          </cell>
          <cell r="K80"/>
        </row>
        <row r="81">
          <cell r="B81" t="str">
            <v>70. Activities of head offices; management consultancy activities</v>
          </cell>
          <cell r="K81"/>
        </row>
        <row r="82">
          <cell r="B82" t="str">
            <v>71. Architectural and engineering activities; technical testing and analysis</v>
          </cell>
          <cell r="K82"/>
        </row>
        <row r="83">
          <cell r="B83" t="str">
            <v>72. Scientific research and development</v>
          </cell>
          <cell r="K83"/>
        </row>
        <row r="84">
          <cell r="B84" t="str">
            <v>73. Advertising and market research</v>
          </cell>
          <cell r="K84"/>
        </row>
        <row r="85">
          <cell r="B85" t="str">
            <v>74. Other professional, scientific and technical activities</v>
          </cell>
          <cell r="K85"/>
        </row>
        <row r="86">
          <cell r="B86" t="str">
            <v>75. Veterinary activities</v>
          </cell>
          <cell r="K86"/>
        </row>
        <row r="88">
          <cell r="B88" t="str">
            <v>77. Rental and leasing activities</v>
          </cell>
          <cell r="K88"/>
        </row>
        <row r="89">
          <cell r="B89" t="str">
            <v>78. Employment activities</v>
          </cell>
          <cell r="K89"/>
        </row>
        <row r="90">
          <cell r="B90" t="str">
            <v>79. Travel agency, tour operator reservation service and related activities</v>
          </cell>
          <cell r="K90"/>
        </row>
        <row r="91">
          <cell r="B91" t="str">
            <v>80. Security and investigation activities</v>
          </cell>
          <cell r="K91"/>
        </row>
        <row r="92">
          <cell r="B92" t="str">
            <v>81. Services to buildings and landscape activities</v>
          </cell>
          <cell r="K92"/>
        </row>
        <row r="93">
          <cell r="B93" t="str">
            <v>82. Office administrative, office support and other business support activities</v>
          </cell>
          <cell r="K93"/>
        </row>
        <row r="95">
          <cell r="B95" t="str">
            <v>84. Public administration and defence; compulsory social security</v>
          </cell>
          <cell r="K95"/>
        </row>
        <row r="97">
          <cell r="B97" t="str">
            <v>85. Education</v>
          </cell>
          <cell r="K97"/>
        </row>
        <row r="99">
          <cell r="B99" t="str">
            <v>86. Human health activities</v>
          </cell>
          <cell r="K99"/>
        </row>
        <row r="100">
          <cell r="B100" t="str">
            <v>87. Residential care activities</v>
          </cell>
          <cell r="K100"/>
        </row>
        <row r="101">
          <cell r="B101" t="str">
            <v>88. Social work activities without accommodation</v>
          </cell>
          <cell r="K101"/>
        </row>
        <row r="103">
          <cell r="B103" t="str">
            <v>90. Creative, arts and entertainment activities</v>
          </cell>
          <cell r="K103"/>
        </row>
        <row r="104">
          <cell r="B104" t="str">
            <v>91. Libraries, archives, museums and other cultural activities</v>
          </cell>
          <cell r="K104"/>
        </row>
        <row r="105">
          <cell r="B105" t="str">
            <v>92. Gambling and betting activities</v>
          </cell>
          <cell r="K105"/>
        </row>
        <row r="106">
          <cell r="B106" t="str">
            <v>93. Sports activities and amusement and recreation activities</v>
          </cell>
          <cell r="K106"/>
        </row>
        <row r="108">
          <cell r="B108" t="str">
            <v>94. Activities of membership organisations</v>
          </cell>
          <cell r="K108"/>
        </row>
        <row r="109">
          <cell r="B109" t="str">
            <v>95. Repair of computers and personal and household goods</v>
          </cell>
          <cell r="K109"/>
        </row>
        <row r="110">
          <cell r="B110" t="str">
            <v>96. Other personal service activities</v>
          </cell>
          <cell r="K110"/>
        </row>
      </sheetData>
      <sheetData sheetId="4">
        <row r="9">
          <cell r="M9"/>
          <cell r="N9"/>
        </row>
      </sheetData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ep 1 NTC Use Uporeba table"/>
      <sheetName val="Scenario 0 I-O"/>
      <sheetName val="Scenario 1 I-O "/>
      <sheetName val="Scenario 2 I-O"/>
      <sheetName val="Scenario 2_A1 I-O"/>
      <sheetName val="summary"/>
      <sheetName val="I-O chapter "/>
    </sheetNames>
    <sheetDataSet>
      <sheetData sheetId="0"/>
      <sheetData sheetId="1">
        <row r="7">
          <cell r="F7">
            <v>-2198.2209539619926</v>
          </cell>
        </row>
        <row r="8">
          <cell r="B8">
            <v>965</v>
          </cell>
        </row>
        <row r="23">
          <cell r="B23">
            <v>470.82366318735785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4"/>
  <sheetViews>
    <sheetView topLeftCell="B3" zoomScale="81" zoomScaleNormal="81" workbookViewId="0">
      <selection activeCell="B23" sqref="B23:Q23"/>
    </sheetView>
  </sheetViews>
  <sheetFormatPr defaultColWidth="8.85546875" defaultRowHeight="15" x14ac:dyDescent="0.25"/>
  <cols>
    <col min="1" max="1" width="42.85546875" style="2" customWidth="1"/>
    <col min="2" max="2" width="11.28515625" style="2" customWidth="1"/>
    <col min="3" max="8" width="11.140625" style="2" customWidth="1"/>
    <col min="9" max="9" width="10" style="2" customWidth="1"/>
    <col min="10" max="10" width="11.140625" style="2" customWidth="1"/>
    <col min="11" max="14" width="10" style="2" customWidth="1"/>
    <col min="15" max="17" width="9.7109375" style="2" customWidth="1"/>
    <col min="18" max="18" width="8.85546875" style="2"/>
    <col min="19" max="19" width="11.42578125" style="2" customWidth="1"/>
    <col min="20" max="16384" width="8.85546875" style="2"/>
  </cols>
  <sheetData>
    <row r="1" spans="1:19" s="231" customFormat="1" ht="18.75" x14ac:dyDescent="0.3">
      <c r="A1" s="230" t="s">
        <v>256</v>
      </c>
    </row>
    <row r="2" spans="1:19" s="231" customFormat="1" x14ac:dyDescent="0.25"/>
    <row r="3" spans="1:19" s="231" customFormat="1" x14ac:dyDescent="0.25">
      <c r="B3" s="232" t="s">
        <v>2</v>
      </c>
      <c r="C3" s="232" t="s">
        <v>3</v>
      </c>
      <c r="D3" s="232" t="s">
        <v>4</v>
      </c>
      <c r="E3" s="232" t="s">
        <v>5</v>
      </c>
      <c r="F3" s="232" t="s">
        <v>6</v>
      </c>
      <c r="G3" s="232" t="s">
        <v>7</v>
      </c>
      <c r="H3" s="232" t="s">
        <v>8</v>
      </c>
      <c r="I3" s="232" t="s">
        <v>9</v>
      </c>
      <c r="J3" s="232" t="s">
        <v>10</v>
      </c>
      <c r="K3" s="232" t="s">
        <v>11</v>
      </c>
      <c r="L3" s="232" t="s">
        <v>12</v>
      </c>
      <c r="M3" s="232" t="s">
        <v>13</v>
      </c>
      <c r="N3" s="232" t="s">
        <v>14</v>
      </c>
      <c r="O3" s="232" t="s">
        <v>15</v>
      </c>
      <c r="P3" s="232" t="s">
        <v>16</v>
      </c>
      <c r="Q3" s="232" t="s">
        <v>17</v>
      </c>
      <c r="R3" s="232" t="s">
        <v>243</v>
      </c>
      <c r="S3" s="232" t="s">
        <v>257</v>
      </c>
    </row>
    <row r="4" spans="1:19" s="231" customFormat="1" x14ac:dyDescent="0.25">
      <c r="A4" s="232" t="s">
        <v>208</v>
      </c>
      <c r="B4" s="233">
        <v>1628.51</v>
      </c>
      <c r="C4" s="233">
        <v>1653.9590000000001</v>
      </c>
      <c r="D4" s="233">
        <v>1549.77</v>
      </c>
      <c r="E4" s="233">
        <v>1642.6010000000001</v>
      </c>
      <c r="F4" s="233">
        <v>1605.1130000000001</v>
      </c>
      <c r="G4" s="233">
        <v>1605.3019999999999</v>
      </c>
      <c r="H4" s="233">
        <v>1753.7470000000001</v>
      </c>
      <c r="I4" s="233">
        <v>1558.6479999999999</v>
      </c>
      <c r="J4" s="233">
        <v>1422.829</v>
      </c>
      <c r="K4" s="233">
        <v>1329.164</v>
      </c>
      <c r="L4" s="233">
        <v>1265.473</v>
      </c>
      <c r="M4" s="233">
        <v>1111.095</v>
      </c>
      <c r="N4" s="233">
        <v>1152.6590000000001</v>
      </c>
      <c r="O4" s="233">
        <v>1134.2180000000001</v>
      </c>
      <c r="P4" s="233">
        <v>1145.402</v>
      </c>
      <c r="Q4" s="233">
        <v>992.14</v>
      </c>
      <c r="R4" s="233">
        <v>887.79100000000005</v>
      </c>
      <c r="S4" s="233">
        <v>1038.923</v>
      </c>
    </row>
    <row r="5" spans="1:19" s="231" customFormat="1" x14ac:dyDescent="0.25">
      <c r="A5" s="232" t="s">
        <v>258</v>
      </c>
      <c r="B5" s="233">
        <v>1288.423</v>
      </c>
      <c r="C5" s="233">
        <v>1295.6120000000001</v>
      </c>
      <c r="D5" s="233">
        <v>1254.115</v>
      </c>
      <c r="E5" s="233">
        <v>1377.6020000000001</v>
      </c>
      <c r="F5" s="233">
        <v>1293.211</v>
      </c>
      <c r="G5" s="233">
        <v>1194.1310000000001</v>
      </c>
      <c r="H5" s="233">
        <v>1409.953</v>
      </c>
      <c r="I5" s="233">
        <v>1245.72</v>
      </c>
      <c r="J5" s="233">
        <v>1052.6790000000001</v>
      </c>
      <c r="K5" s="233">
        <v>986.01900000000001</v>
      </c>
      <c r="L5" s="233">
        <v>876.18700000000001</v>
      </c>
      <c r="M5" s="233">
        <v>745.17899999999997</v>
      </c>
      <c r="N5" s="233">
        <v>848.59799999999996</v>
      </c>
      <c r="O5" s="233">
        <v>799.93299999999999</v>
      </c>
      <c r="P5" s="233">
        <v>860.20699999999999</v>
      </c>
      <c r="Q5" s="233">
        <v>684.82600000000002</v>
      </c>
      <c r="R5" s="233">
        <v>551.745</v>
      </c>
      <c r="S5" s="233">
        <v>710.91099999999994</v>
      </c>
    </row>
    <row r="6" spans="1:19" s="231" customFormat="1" x14ac:dyDescent="0.25">
      <c r="A6" s="232" t="s">
        <v>259</v>
      </c>
      <c r="B6" s="233">
        <v>128.245</v>
      </c>
      <c r="C6" s="233">
        <v>141.81200000000001</v>
      </c>
      <c r="D6" s="233">
        <v>86.83</v>
      </c>
      <c r="E6" s="233">
        <v>72.221000000000004</v>
      </c>
      <c r="F6" s="233">
        <v>109.209</v>
      </c>
      <c r="G6" s="233">
        <v>209.029</v>
      </c>
      <c r="H6" s="233">
        <v>123.202</v>
      </c>
      <c r="I6" s="233">
        <v>89.472999999999999</v>
      </c>
      <c r="J6" s="233">
        <v>136.16999999999999</v>
      </c>
      <c r="K6" s="233">
        <v>103.733</v>
      </c>
      <c r="L6" s="233">
        <v>160.34700000000001</v>
      </c>
      <c r="M6" s="233">
        <v>163.11099999999999</v>
      </c>
      <c r="N6" s="233">
        <v>95.447999999999993</v>
      </c>
      <c r="O6" s="233">
        <v>154</v>
      </c>
      <c r="P6" s="233">
        <v>100.039</v>
      </c>
      <c r="Q6" s="233">
        <v>109.794</v>
      </c>
      <c r="R6" s="233">
        <v>124.79300000000001</v>
      </c>
      <c r="S6" s="233">
        <v>115.654</v>
      </c>
    </row>
    <row r="7" spans="1:19" s="231" customFormat="1" x14ac:dyDescent="0.25">
      <c r="A7" s="232" t="s">
        <v>24</v>
      </c>
      <c r="B7" s="234" t="s">
        <v>188</v>
      </c>
      <c r="C7" s="234" t="s">
        <v>188</v>
      </c>
      <c r="D7" s="234" t="s">
        <v>188</v>
      </c>
      <c r="E7" s="234" t="s">
        <v>188</v>
      </c>
      <c r="F7" s="234" t="s">
        <v>188</v>
      </c>
      <c r="G7" s="233">
        <v>2E-3</v>
      </c>
      <c r="H7" s="233">
        <v>0.10100000000000001</v>
      </c>
      <c r="I7" s="233">
        <v>0.24399999999999999</v>
      </c>
      <c r="J7" s="233">
        <v>0.77800000000000002</v>
      </c>
      <c r="K7" s="233">
        <v>1.2370000000000001</v>
      </c>
      <c r="L7" s="233">
        <v>1.9430000000000001</v>
      </c>
      <c r="M7" s="233">
        <v>2.0369999999999999</v>
      </c>
      <c r="N7" s="233">
        <v>2.0419999999999998</v>
      </c>
      <c r="O7" s="233">
        <v>1.9590000000000001</v>
      </c>
      <c r="P7" s="233">
        <v>1.9970000000000001</v>
      </c>
      <c r="Q7" s="233">
        <v>2.077</v>
      </c>
      <c r="R7" s="233">
        <v>4.3840000000000003</v>
      </c>
      <c r="S7" s="233">
        <v>7.899</v>
      </c>
    </row>
    <row r="8" spans="1:19" s="231" customFormat="1" x14ac:dyDescent="0.25">
      <c r="A8" s="232" t="s">
        <v>260</v>
      </c>
      <c r="B8" s="234" t="s">
        <v>188</v>
      </c>
      <c r="C8" s="234" t="s">
        <v>188</v>
      </c>
      <c r="D8" s="234" t="s">
        <v>188</v>
      </c>
      <c r="E8" s="234" t="s">
        <v>188</v>
      </c>
      <c r="F8" s="234" t="s">
        <v>188</v>
      </c>
      <c r="G8" s="234" t="s">
        <v>188</v>
      </c>
      <c r="H8" s="234" t="s">
        <v>188</v>
      </c>
      <c r="I8" s="234" t="s">
        <v>188</v>
      </c>
      <c r="J8" s="234" t="s">
        <v>188</v>
      </c>
      <c r="K8" s="234" t="s">
        <v>188</v>
      </c>
      <c r="L8" s="234" t="s">
        <v>188</v>
      </c>
      <c r="M8" s="234" t="s">
        <v>188</v>
      </c>
      <c r="N8" s="234" t="s">
        <v>188</v>
      </c>
      <c r="O8" s="234" t="s">
        <v>188</v>
      </c>
      <c r="P8" s="234" t="s">
        <v>188</v>
      </c>
      <c r="Q8" s="234" t="s">
        <v>188</v>
      </c>
      <c r="R8" s="233">
        <v>2.8879999999999999</v>
      </c>
      <c r="S8" s="233">
        <v>2.8980000000000001</v>
      </c>
    </row>
    <row r="9" spans="1:19" s="231" customFormat="1" x14ac:dyDescent="0.25">
      <c r="A9" s="232" t="s">
        <v>25</v>
      </c>
      <c r="B9" s="234" t="s">
        <v>188</v>
      </c>
      <c r="C9" s="234" t="s">
        <v>188</v>
      </c>
      <c r="D9" s="234" t="s">
        <v>188</v>
      </c>
      <c r="E9" s="234" t="s">
        <v>188</v>
      </c>
      <c r="F9" s="234" t="s">
        <v>188</v>
      </c>
      <c r="G9" s="234" t="s">
        <v>188</v>
      </c>
      <c r="H9" s="234" t="s">
        <v>188</v>
      </c>
      <c r="I9" s="234" t="s">
        <v>188</v>
      </c>
      <c r="J9" s="234" t="s">
        <v>188</v>
      </c>
      <c r="K9" s="233">
        <v>6.0720000000000001</v>
      </c>
      <c r="L9" s="233">
        <v>10.382</v>
      </c>
      <c r="M9" s="233">
        <v>9.4120000000000008</v>
      </c>
      <c r="N9" s="233">
        <v>9.4979999999999993</v>
      </c>
      <c r="O9" s="233">
        <v>8.3680000000000003</v>
      </c>
      <c r="P9" s="233">
        <v>8.7520000000000007</v>
      </c>
      <c r="Q9" s="233">
        <v>10.048</v>
      </c>
      <c r="R9" s="233">
        <v>8.8840000000000003</v>
      </c>
      <c r="S9" s="233">
        <v>9.2550000000000008</v>
      </c>
    </row>
    <row r="10" spans="1:19" s="231" customFormat="1" x14ac:dyDescent="0.25">
      <c r="A10" s="232" t="s">
        <v>261</v>
      </c>
      <c r="B10" s="234" t="s">
        <v>188</v>
      </c>
      <c r="C10" s="234" t="s">
        <v>188</v>
      </c>
      <c r="D10" s="234" t="s">
        <v>188</v>
      </c>
      <c r="E10" s="234" t="s">
        <v>188</v>
      </c>
      <c r="F10" s="234" t="s">
        <v>188</v>
      </c>
      <c r="G10" s="234" t="s">
        <v>188</v>
      </c>
      <c r="H10" s="234" t="s">
        <v>188</v>
      </c>
      <c r="I10" s="234" t="s">
        <v>188</v>
      </c>
      <c r="J10" s="234" t="s">
        <v>188</v>
      </c>
      <c r="K10" s="234" t="s">
        <v>188</v>
      </c>
      <c r="L10" s="233">
        <v>1.79</v>
      </c>
      <c r="M10" s="233">
        <v>3.1909999999999998</v>
      </c>
      <c r="N10" s="233">
        <v>4.5650000000000004</v>
      </c>
      <c r="O10" s="233">
        <v>4.7859999999999996</v>
      </c>
      <c r="P10" s="233">
        <v>4.8789999999999996</v>
      </c>
      <c r="Q10" s="233">
        <v>19.702999999999999</v>
      </c>
      <c r="R10" s="233">
        <v>18.506</v>
      </c>
      <c r="S10" s="233">
        <v>17.667999999999999</v>
      </c>
    </row>
    <row r="11" spans="1:19" s="231" customFormat="1" x14ac:dyDescent="0.25">
      <c r="A11" s="232" t="s">
        <v>262</v>
      </c>
      <c r="B11" s="233">
        <v>10.047000000000001</v>
      </c>
      <c r="C11" s="233">
        <v>10.356</v>
      </c>
      <c r="D11" s="233">
        <v>9.85</v>
      </c>
      <c r="E11" s="233">
        <v>8.9179999999999993</v>
      </c>
      <c r="F11" s="233">
        <v>9.7490000000000006</v>
      </c>
      <c r="G11" s="233">
        <v>11.352</v>
      </c>
      <c r="H11" s="233">
        <v>11.936999999999999</v>
      </c>
      <c r="I11" s="233">
        <v>10.288</v>
      </c>
      <c r="J11" s="233">
        <v>7.9539999999999997</v>
      </c>
      <c r="K11" s="233">
        <v>6.8410000000000002</v>
      </c>
      <c r="L11" s="233">
        <v>6.0339999999999998</v>
      </c>
      <c r="M11" s="233">
        <v>5.6479999999999997</v>
      </c>
      <c r="N11" s="233">
        <v>5.577</v>
      </c>
      <c r="O11" s="233">
        <v>5.4009999999999998</v>
      </c>
      <c r="P11" s="233">
        <v>4.8920000000000003</v>
      </c>
      <c r="Q11" s="233">
        <v>4.68</v>
      </c>
      <c r="R11" s="233">
        <v>4.7880000000000003</v>
      </c>
      <c r="S11" s="233">
        <v>4.4139999999999997</v>
      </c>
    </row>
    <row r="12" spans="1:19" s="231" customFormat="1" x14ac:dyDescent="0.25">
      <c r="A12" s="232" t="s">
        <v>263</v>
      </c>
      <c r="B12" s="233">
        <v>201.79499999999999</v>
      </c>
      <c r="C12" s="233">
        <v>206.18</v>
      </c>
      <c r="D12" s="233">
        <v>196.00700000000001</v>
      </c>
      <c r="E12" s="233">
        <v>182.80199999999999</v>
      </c>
      <c r="F12" s="233">
        <v>192.43600000000001</v>
      </c>
      <c r="G12" s="233">
        <v>189.023</v>
      </c>
      <c r="H12" s="233">
        <v>204.566</v>
      </c>
      <c r="I12" s="233">
        <v>212.143</v>
      </c>
      <c r="J12" s="233">
        <v>225.24799999999999</v>
      </c>
      <c r="K12" s="233">
        <v>222.18899999999999</v>
      </c>
      <c r="L12" s="233">
        <v>206.88</v>
      </c>
      <c r="M12" s="233">
        <v>182.517</v>
      </c>
      <c r="N12" s="233">
        <v>186.93199999999999</v>
      </c>
      <c r="O12" s="233">
        <v>159.77000000000001</v>
      </c>
      <c r="P12" s="233">
        <v>164.636</v>
      </c>
      <c r="Q12" s="233">
        <v>159.82</v>
      </c>
      <c r="R12" s="233">
        <v>171.80199999999999</v>
      </c>
      <c r="S12" s="233">
        <v>170.22300000000001</v>
      </c>
    </row>
    <row r="13" spans="1:19" s="231" customFormat="1" x14ac:dyDescent="0.25">
      <c r="A13" s="232" t="s">
        <v>264</v>
      </c>
      <c r="B13" s="234" t="s">
        <v>188</v>
      </c>
      <c r="C13" s="234" t="s">
        <v>188</v>
      </c>
      <c r="D13" s="233">
        <v>2.9689999999999999</v>
      </c>
      <c r="E13" s="233">
        <v>1.0589999999999999</v>
      </c>
      <c r="F13" s="233">
        <v>0.50800000000000001</v>
      </c>
      <c r="G13" s="233">
        <v>1.766</v>
      </c>
      <c r="H13" s="233">
        <v>3.988</v>
      </c>
      <c r="I13" s="233">
        <v>0.78100000000000003</v>
      </c>
      <c r="J13" s="234" t="s">
        <v>188</v>
      </c>
      <c r="K13" s="233">
        <v>3.073</v>
      </c>
      <c r="L13" s="233">
        <v>1.91</v>
      </c>
      <c r="M13" s="234" t="s">
        <v>188</v>
      </c>
      <c r="N13" s="234" t="s">
        <v>188</v>
      </c>
      <c r="O13" s="234" t="s">
        <v>188</v>
      </c>
      <c r="P13" s="234" t="s">
        <v>188</v>
      </c>
      <c r="Q13" s="233">
        <v>1.1919999999999999</v>
      </c>
      <c r="R13" s="234" t="s">
        <v>188</v>
      </c>
      <c r="S13" s="234" t="s">
        <v>188</v>
      </c>
    </row>
    <row r="14" spans="1:19" s="231" customFormat="1" x14ac:dyDescent="0.25">
      <c r="A14" s="232" t="s">
        <v>265</v>
      </c>
      <c r="B14" s="235">
        <f>B5/B4</f>
        <v>0.79116677207999953</v>
      </c>
      <c r="C14" s="235">
        <f t="shared" ref="C14:S14" si="0">C5/C4</f>
        <v>0.78333985304351561</v>
      </c>
      <c r="D14" s="235">
        <f t="shared" si="0"/>
        <v>0.80922653038838022</v>
      </c>
      <c r="E14" s="235">
        <f t="shared" si="0"/>
        <v>0.83867110759094876</v>
      </c>
      <c r="F14" s="235">
        <f t="shared" si="0"/>
        <v>0.80568221676604701</v>
      </c>
      <c r="G14" s="235">
        <f t="shared" si="0"/>
        <v>0.7438668861061658</v>
      </c>
      <c r="H14" s="235">
        <f t="shared" si="0"/>
        <v>0.8039660224650419</v>
      </c>
      <c r="I14" s="235">
        <f t="shared" si="0"/>
        <v>0.79923112851650924</v>
      </c>
      <c r="J14" s="235">
        <f t="shared" si="0"/>
        <v>0.73984927211913742</v>
      </c>
      <c r="K14" s="235">
        <f t="shared" si="0"/>
        <v>0.74183396480795449</v>
      </c>
      <c r="L14" s="235">
        <f t="shared" si="0"/>
        <v>0.69237905510429698</v>
      </c>
      <c r="M14" s="235">
        <f t="shared" si="0"/>
        <v>0.67067082472695849</v>
      </c>
      <c r="N14" s="235">
        <f t="shared" si="0"/>
        <v>0.73620906096252225</v>
      </c>
      <c r="O14" s="235">
        <f t="shared" si="0"/>
        <v>0.70527270771580064</v>
      </c>
      <c r="P14" s="235">
        <f t="shared" si="0"/>
        <v>0.75100881611870762</v>
      </c>
      <c r="Q14" s="235">
        <f t="shared" si="0"/>
        <v>0.69025137581389728</v>
      </c>
      <c r="R14" s="235">
        <f t="shared" si="0"/>
        <v>0.62148073138835602</v>
      </c>
      <c r="S14" s="235">
        <f t="shared" si="0"/>
        <v>0.68427689058765662</v>
      </c>
    </row>
    <row r="17" spans="1:17" s="231" customFormat="1" x14ac:dyDescent="0.25">
      <c r="A17" s="231" t="s">
        <v>78</v>
      </c>
    </row>
    <row r="18" spans="1:17" s="231" customFormat="1" x14ac:dyDescent="0.25">
      <c r="A18" s="231" t="s">
        <v>79</v>
      </c>
    </row>
    <row r="19" spans="1:17" s="231" customFormat="1" x14ac:dyDescent="0.25"/>
    <row r="20" spans="1:17" ht="18.75" x14ac:dyDescent="0.3">
      <c r="A20" s="1" t="s">
        <v>0</v>
      </c>
    </row>
    <row r="22" spans="1:17" ht="21" x14ac:dyDescent="0.35">
      <c r="A22" s="3" t="s">
        <v>1</v>
      </c>
    </row>
    <row r="23" spans="1:17" x14ac:dyDescent="0.25">
      <c r="B23" s="4" t="s">
        <v>2</v>
      </c>
      <c r="C23" s="4" t="s">
        <v>3</v>
      </c>
      <c r="D23" s="4" t="s">
        <v>4</v>
      </c>
      <c r="E23" s="4" t="s">
        <v>5</v>
      </c>
      <c r="F23" s="4" t="s">
        <v>6</v>
      </c>
      <c r="G23" s="4" t="s">
        <v>7</v>
      </c>
      <c r="H23" s="4" t="s">
        <v>8</v>
      </c>
      <c r="I23" s="4" t="s">
        <v>9</v>
      </c>
      <c r="J23" s="4" t="s">
        <v>10</v>
      </c>
      <c r="K23" s="4" t="s">
        <v>11</v>
      </c>
      <c r="L23" s="4" t="s">
        <v>12</v>
      </c>
      <c r="M23" s="4" t="s">
        <v>13</v>
      </c>
      <c r="N23" s="4" t="s">
        <v>14</v>
      </c>
      <c r="O23" s="4" t="s">
        <v>15</v>
      </c>
      <c r="P23" s="4" t="s">
        <v>16</v>
      </c>
      <c r="Q23" s="4" t="s">
        <v>17</v>
      </c>
    </row>
    <row r="24" spans="1:17" x14ac:dyDescent="0.25">
      <c r="A24" s="4" t="s">
        <v>18</v>
      </c>
      <c r="B24" s="2">
        <v>1288.423</v>
      </c>
      <c r="C24" s="2">
        <v>1295.6120000000001</v>
      </c>
      <c r="D24" s="2">
        <v>1254.115</v>
      </c>
      <c r="E24" s="2">
        <v>1377.6020000000001</v>
      </c>
      <c r="F24" s="2">
        <v>1293.211</v>
      </c>
      <c r="G24" s="2">
        <v>1194.1310000000001</v>
      </c>
      <c r="H24" s="2">
        <v>1409.953</v>
      </c>
      <c r="I24" s="2">
        <v>1245.72</v>
      </c>
      <c r="J24" s="2">
        <v>1052.6790000000001</v>
      </c>
      <c r="K24" s="2">
        <v>986.01900000000001</v>
      </c>
      <c r="L24" s="2">
        <v>876.18700000000001</v>
      </c>
      <c r="M24" s="5">
        <v>745.17899999999997</v>
      </c>
      <c r="N24" s="5">
        <v>848.59807599999999</v>
      </c>
      <c r="O24" s="5">
        <v>799.93313799999999</v>
      </c>
      <c r="P24" s="5">
        <v>860.20688399999995</v>
      </c>
      <c r="Q24" s="5">
        <v>684.13149999999996</v>
      </c>
    </row>
    <row r="25" spans="1:17" x14ac:dyDescent="0.25">
      <c r="A25" s="4" t="s">
        <v>19</v>
      </c>
      <c r="B25" s="2">
        <v>10.047000000000001</v>
      </c>
      <c r="C25" s="2">
        <v>10.356</v>
      </c>
      <c r="D25" s="2">
        <v>9.85</v>
      </c>
      <c r="E25" s="2">
        <v>8.9179999999999993</v>
      </c>
      <c r="F25" s="2">
        <v>9.7490000000000006</v>
      </c>
      <c r="G25" s="2">
        <v>11.352</v>
      </c>
      <c r="H25" s="2">
        <v>11.936999999999999</v>
      </c>
      <c r="I25" s="2">
        <v>10.288</v>
      </c>
      <c r="J25" s="2">
        <v>7.9539999999999997</v>
      </c>
      <c r="K25" s="2">
        <v>6.8410000000000002</v>
      </c>
      <c r="L25" s="2">
        <v>6.0339999999999998</v>
      </c>
      <c r="M25" s="6">
        <v>5.6484379999999996</v>
      </c>
      <c r="N25" s="6">
        <v>5.5770600000000004</v>
      </c>
      <c r="O25" s="6">
        <v>5.4012279999999997</v>
      </c>
      <c r="P25" s="6">
        <v>4.8919680000000003</v>
      </c>
      <c r="Q25" s="6">
        <v>4.7379619999999996</v>
      </c>
    </row>
    <row r="26" spans="1:17" x14ac:dyDescent="0.25">
      <c r="A26" s="4" t="s">
        <v>20</v>
      </c>
      <c r="B26" s="2">
        <v>198.87</v>
      </c>
      <c r="C26" s="7">
        <v>203.244</v>
      </c>
      <c r="D26" s="2">
        <v>193</v>
      </c>
      <c r="E26" s="2">
        <v>180.28399999999999</v>
      </c>
      <c r="F26" s="2">
        <v>189.80799999999999</v>
      </c>
      <c r="G26" s="2">
        <v>186.50399999999999</v>
      </c>
      <c r="H26" s="2">
        <v>201.67500000000001</v>
      </c>
      <c r="I26" s="2">
        <v>209.24</v>
      </c>
      <c r="J26" s="2">
        <v>222.75800000000001</v>
      </c>
      <c r="K26" s="2">
        <v>219.57</v>
      </c>
      <c r="L26" s="2">
        <v>202.04</v>
      </c>
      <c r="M26" s="5">
        <v>177.77378100000001</v>
      </c>
      <c r="N26" s="5">
        <v>181.60606999999999</v>
      </c>
      <c r="O26" s="5">
        <v>153.53376800000001</v>
      </c>
      <c r="P26" s="5">
        <v>155.81896900000001</v>
      </c>
      <c r="Q26" s="5">
        <v>157.605378</v>
      </c>
    </row>
    <row r="27" spans="1:17" x14ac:dyDescent="0.25">
      <c r="A27" s="4" t="s">
        <v>21</v>
      </c>
      <c r="B27" s="2">
        <v>2.9249999999999998</v>
      </c>
      <c r="C27" s="2">
        <v>2.9350000000000001</v>
      </c>
      <c r="D27" s="2">
        <v>3</v>
      </c>
      <c r="E27" s="2">
        <v>2.5179999999999998</v>
      </c>
      <c r="F27" s="2">
        <v>2.6280000000000001</v>
      </c>
      <c r="G27" s="2">
        <v>2.5190000000000001</v>
      </c>
      <c r="H27" s="2">
        <v>2.89</v>
      </c>
      <c r="I27" s="2">
        <v>2.9020000000000001</v>
      </c>
      <c r="J27" s="2">
        <v>2.4900000000000002</v>
      </c>
      <c r="K27" s="2">
        <v>2.6190000000000002</v>
      </c>
      <c r="L27" s="2">
        <v>2.6509999999999998</v>
      </c>
      <c r="M27" s="5">
        <v>2.4183810000000001</v>
      </c>
      <c r="N27" s="5">
        <v>2.6413760000000002</v>
      </c>
      <c r="O27" s="5">
        <v>2.4811879999999999</v>
      </c>
      <c r="P27" s="5">
        <v>1.954297</v>
      </c>
      <c r="Q27" s="5">
        <v>2.0897830000000002</v>
      </c>
    </row>
    <row r="28" spans="1:17" x14ac:dyDescent="0.25">
      <c r="A28" s="4" t="s">
        <v>22</v>
      </c>
      <c r="B28" s="8">
        <v>0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2">
        <v>2.1880000000000002</v>
      </c>
      <c r="M28" s="5">
        <v>2.3245490000000002</v>
      </c>
      <c r="N28" s="5">
        <v>2.684177</v>
      </c>
      <c r="O28" s="5">
        <v>3.7555239999999999</v>
      </c>
      <c r="P28" s="5">
        <v>6.8630800000000001</v>
      </c>
      <c r="Q28" s="5">
        <v>4.8587879999999997</v>
      </c>
    </row>
    <row r="29" spans="1:17" x14ac:dyDescent="0.25">
      <c r="A29" s="4" t="s">
        <v>23</v>
      </c>
      <c r="B29" s="2">
        <v>128.245</v>
      </c>
      <c r="C29" s="2">
        <v>141.81200000000001</v>
      </c>
      <c r="D29" s="2">
        <v>86.83</v>
      </c>
      <c r="E29" s="2">
        <v>72.221000000000004</v>
      </c>
      <c r="F29" s="2">
        <v>109.209</v>
      </c>
      <c r="G29" s="2">
        <v>209.029</v>
      </c>
      <c r="H29" s="2">
        <v>123.202</v>
      </c>
      <c r="I29" s="2">
        <v>89.472999999999999</v>
      </c>
      <c r="J29" s="2">
        <v>136.16999999999999</v>
      </c>
      <c r="K29" s="2">
        <v>103.733</v>
      </c>
      <c r="L29" s="2">
        <v>160.34700000000001</v>
      </c>
      <c r="M29" s="5">
        <v>163.11085700000001</v>
      </c>
      <c r="N29" s="5">
        <v>95.44838</v>
      </c>
      <c r="O29" s="5">
        <v>154.00017700000001</v>
      </c>
      <c r="P29" s="5">
        <v>100.038635</v>
      </c>
      <c r="Q29" s="5">
        <v>109.79351</v>
      </c>
    </row>
    <row r="30" spans="1:17" x14ac:dyDescent="0.25">
      <c r="A30" s="4" t="s">
        <v>24</v>
      </c>
      <c r="B30" s="8">
        <v>0</v>
      </c>
      <c r="C30" s="8">
        <v>0</v>
      </c>
      <c r="D30" s="8">
        <v>0</v>
      </c>
      <c r="E30" s="8">
        <v>0</v>
      </c>
      <c r="F30" s="8">
        <v>0</v>
      </c>
      <c r="G30" s="2">
        <v>2E-3</v>
      </c>
      <c r="H30" s="2">
        <v>0.10100000000000001</v>
      </c>
      <c r="I30" s="2">
        <v>0.24399999999999999</v>
      </c>
      <c r="J30" s="2">
        <v>0.77800000000000002</v>
      </c>
      <c r="K30" s="2">
        <v>1.2370000000000001</v>
      </c>
      <c r="L30" s="2">
        <v>1.9430000000000001</v>
      </c>
      <c r="M30" s="5">
        <v>2.0373649999999999</v>
      </c>
      <c r="N30" s="5">
        <v>2.0418660000000002</v>
      </c>
      <c r="O30" s="5">
        <v>1.9590669999999999</v>
      </c>
      <c r="P30" s="5">
        <v>1.9966440000000001</v>
      </c>
      <c r="Q30" s="5">
        <v>2.023326</v>
      </c>
    </row>
    <row r="31" spans="1:17" x14ac:dyDescent="0.25">
      <c r="A31" s="4" t="s">
        <v>25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2">
        <v>6.0720000000000001</v>
      </c>
      <c r="L31" s="2">
        <v>10.382</v>
      </c>
      <c r="M31" s="5">
        <v>9.411994</v>
      </c>
      <c r="N31" s="5">
        <v>9.4977689999999999</v>
      </c>
      <c r="O31" s="5">
        <v>8.3679640000000006</v>
      </c>
      <c r="P31" s="5">
        <v>8.7521679999999993</v>
      </c>
      <c r="Q31" s="5">
        <v>10.048266999999999</v>
      </c>
    </row>
    <row r="32" spans="1:17" x14ac:dyDescent="0.25">
      <c r="A32" s="4" t="s">
        <v>26</v>
      </c>
      <c r="B32" s="8">
        <v>0</v>
      </c>
      <c r="C32" s="8">
        <v>0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2">
        <v>1.79</v>
      </c>
      <c r="M32" s="5">
        <v>3.1906430000000001</v>
      </c>
      <c r="N32" s="5">
        <v>4.5647229999999999</v>
      </c>
      <c r="O32" s="5">
        <v>4.7859429999999996</v>
      </c>
      <c r="P32" s="5">
        <v>4.8791500000000001</v>
      </c>
      <c r="Q32" s="5">
        <v>5.0734890000000004</v>
      </c>
    </row>
    <row r="33" spans="1:17" x14ac:dyDescent="0.25">
      <c r="A33" s="4" t="s">
        <v>27</v>
      </c>
      <c r="B33" s="8">
        <v>0</v>
      </c>
      <c r="C33" s="8">
        <v>0</v>
      </c>
      <c r="D33" s="2">
        <v>2.9689999999999999</v>
      </c>
      <c r="E33" s="2">
        <v>1.0589999999999999</v>
      </c>
      <c r="F33" s="2">
        <v>0.50800000000000001</v>
      </c>
      <c r="G33" s="2">
        <v>1.766</v>
      </c>
      <c r="H33" s="2">
        <v>3.988</v>
      </c>
      <c r="I33" s="2">
        <v>0.78100000000000003</v>
      </c>
      <c r="J33" s="8">
        <v>0</v>
      </c>
      <c r="K33" s="2">
        <v>3.073</v>
      </c>
      <c r="L33" s="2">
        <v>1.91</v>
      </c>
      <c r="M33" s="9">
        <v>0</v>
      </c>
      <c r="N33" s="9">
        <v>0</v>
      </c>
      <c r="O33" s="5">
        <v>0</v>
      </c>
      <c r="P33" s="5">
        <v>0</v>
      </c>
      <c r="Q33" s="6">
        <v>1.1919219999999999</v>
      </c>
    </row>
    <row r="34" spans="1:17" x14ac:dyDescent="0.25">
      <c r="A34" s="4" t="s">
        <v>28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9"/>
      <c r="N34" s="9"/>
      <c r="O34" s="5"/>
      <c r="P34" s="5"/>
      <c r="Q34" s="5"/>
    </row>
    <row r="35" spans="1:17" x14ac:dyDescent="0.25">
      <c r="B35" s="2">
        <f>SUM(B24:B34)</f>
        <v>1628.5100000000002</v>
      </c>
      <c r="C35" s="2">
        <f t="shared" ref="C35:K35" si="1">SUM(C24:C34)</f>
        <v>1653.9589999999998</v>
      </c>
      <c r="D35" s="2">
        <f t="shared" si="1"/>
        <v>1549.7639999999999</v>
      </c>
      <c r="E35" s="2">
        <f t="shared" si="1"/>
        <v>1642.6020000000001</v>
      </c>
      <c r="F35" s="2">
        <f t="shared" si="1"/>
        <v>1605.1130000000001</v>
      </c>
      <c r="G35" s="2">
        <f t="shared" si="1"/>
        <v>1605.3030000000001</v>
      </c>
      <c r="H35" s="2">
        <f t="shared" si="1"/>
        <v>1753.7460000000001</v>
      </c>
      <c r="I35" s="2">
        <f t="shared" si="1"/>
        <v>1558.6479999999999</v>
      </c>
      <c r="J35" s="2">
        <f t="shared" si="1"/>
        <v>1422.8290000000002</v>
      </c>
      <c r="K35" s="2">
        <f t="shared" si="1"/>
        <v>1329.164</v>
      </c>
      <c r="L35" s="2">
        <f>SUM(L24:L34)</f>
        <v>1265.4720000000002</v>
      </c>
      <c r="M35" s="5">
        <f>SUM(M24:M34)</f>
        <v>1111.095008</v>
      </c>
      <c r="N35" s="5">
        <f t="shared" ref="N35:Q35" si="2">SUM(N24:N34)</f>
        <v>1152.6594970000001</v>
      </c>
      <c r="O35" s="5">
        <f t="shared" si="2"/>
        <v>1134.2179970000002</v>
      </c>
      <c r="P35" s="5">
        <f t="shared" si="2"/>
        <v>1145.4017950000002</v>
      </c>
      <c r="Q35" s="5">
        <f t="shared" si="2"/>
        <v>981.55392499999994</v>
      </c>
    </row>
    <row r="36" spans="1:17" x14ac:dyDescent="0.25">
      <c r="A36" s="10" t="s">
        <v>29</v>
      </c>
      <c r="B36" s="11">
        <f>B24/B35</f>
        <v>0.79116677207999941</v>
      </c>
      <c r="C36" s="11">
        <f t="shared" ref="C36:Q36" si="3">C24/C35</f>
        <v>0.78333985304351572</v>
      </c>
      <c r="D36" s="11">
        <f t="shared" si="3"/>
        <v>0.80922966335519475</v>
      </c>
      <c r="E36" s="11">
        <f t="shared" si="3"/>
        <v>0.83867059701619751</v>
      </c>
      <c r="F36" s="11">
        <f t="shared" si="3"/>
        <v>0.80568221676604701</v>
      </c>
      <c r="G36" s="11">
        <f t="shared" si="3"/>
        <v>0.74386642272518022</v>
      </c>
      <c r="H36" s="11">
        <f t="shared" si="3"/>
        <v>0.80396648089290002</v>
      </c>
      <c r="I36" s="11">
        <f t="shared" si="3"/>
        <v>0.79923112851650924</v>
      </c>
      <c r="J36" s="11">
        <f t="shared" si="3"/>
        <v>0.73984927211913731</v>
      </c>
      <c r="K36" s="11">
        <f t="shared" si="3"/>
        <v>0.74183396480795449</v>
      </c>
      <c r="L36" s="11">
        <f t="shared" si="3"/>
        <v>0.69237960223537132</v>
      </c>
      <c r="M36" s="11">
        <f>M24/M35</f>
        <v>0.67067081989805855</v>
      </c>
      <c r="N36" s="11">
        <f t="shared" si="3"/>
        <v>0.73620880946075262</v>
      </c>
      <c r="O36" s="11">
        <f t="shared" si="3"/>
        <v>0.70527283125097495</v>
      </c>
      <c r="P36" s="11">
        <f t="shared" si="3"/>
        <v>0.75100884925712885</v>
      </c>
      <c r="Q36" s="11">
        <f t="shared" si="3"/>
        <v>0.69698819654763233</v>
      </c>
    </row>
    <row r="37" spans="1:17" ht="60" x14ac:dyDescent="0.25">
      <c r="A37" s="10" t="s">
        <v>30</v>
      </c>
    </row>
    <row r="38" spans="1:17" x14ac:dyDescent="0.25">
      <c r="A38" s="10" t="s">
        <v>31</v>
      </c>
    </row>
    <row r="39" spans="1:17" x14ac:dyDescent="0.25">
      <c r="A39" s="2" t="s">
        <v>32</v>
      </c>
    </row>
    <row r="40" spans="1:17" x14ac:dyDescent="0.25">
      <c r="A40" s="2" t="s">
        <v>33</v>
      </c>
    </row>
    <row r="41" spans="1:17" x14ac:dyDescent="0.25">
      <c r="A41" s="2" t="s">
        <v>34</v>
      </c>
    </row>
    <row r="44" spans="1:17" x14ac:dyDescent="0.25">
      <c r="A44" s="2" t="s">
        <v>35</v>
      </c>
      <c r="B44" s="2" t="s">
        <v>36</v>
      </c>
    </row>
  </sheetData>
  <pageMargins left="0.75" right="0.75" top="0.75" bottom="0.5" header="0.5" footer="0.75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59"/>
  <sheetViews>
    <sheetView topLeftCell="A59" workbookViewId="0">
      <selection activeCell="B59" sqref="B59"/>
    </sheetView>
  </sheetViews>
  <sheetFormatPr defaultColWidth="8.85546875" defaultRowHeight="15" x14ac:dyDescent="0.25"/>
  <cols>
    <col min="1" max="5" width="8.85546875" style="361"/>
    <col min="6" max="6" width="12.28515625" style="361" customWidth="1"/>
    <col min="7" max="11" width="8.85546875" style="361"/>
    <col min="12" max="12" width="6.7109375" style="361" customWidth="1"/>
    <col min="13" max="15" width="10.140625" style="361" customWidth="1"/>
    <col min="16" max="16384" width="8.85546875" style="361"/>
  </cols>
  <sheetData>
    <row r="1" spans="1:28" s="355" customFormat="1" ht="30" x14ac:dyDescent="0.25">
      <c r="A1" s="350"/>
      <c r="B1" s="351"/>
      <c r="C1" s="352" t="s">
        <v>385</v>
      </c>
      <c r="D1" s="352" t="s">
        <v>386</v>
      </c>
      <c r="E1" s="352" t="s">
        <v>387</v>
      </c>
      <c r="F1" s="353" t="s">
        <v>388</v>
      </c>
      <c r="G1" s="354" t="s">
        <v>389</v>
      </c>
    </row>
    <row r="2" spans="1:28" x14ac:dyDescent="0.25">
      <c r="A2" s="356">
        <v>2021</v>
      </c>
      <c r="B2" s="357" t="s">
        <v>208</v>
      </c>
      <c r="C2" s="358">
        <v>1836713</v>
      </c>
      <c r="D2" s="358">
        <v>177398</v>
      </c>
      <c r="E2" s="359">
        <f>D2/C2</f>
        <v>9.6584496325773275E-2</v>
      </c>
      <c r="F2" s="358">
        <v>33740</v>
      </c>
      <c r="G2" s="360">
        <f>F2/D2</f>
        <v>0.19019380150847248</v>
      </c>
    </row>
    <row r="3" spans="1:28" x14ac:dyDescent="0.25">
      <c r="A3" s="356"/>
      <c r="B3" s="357" t="s">
        <v>390</v>
      </c>
      <c r="C3" s="358">
        <v>911087</v>
      </c>
      <c r="D3" s="358">
        <v>88365</v>
      </c>
      <c r="E3" s="359">
        <f t="shared" ref="E3:E4" si="0">D3/C3</f>
        <v>9.6988542257764626E-2</v>
      </c>
      <c r="F3" s="358">
        <v>16913</v>
      </c>
      <c r="G3" s="360">
        <f t="shared" ref="G3:G4" si="1">F3/D3</f>
        <v>0.19139930968143495</v>
      </c>
    </row>
    <row r="4" spans="1:28" ht="15.75" thickBot="1" x14ac:dyDescent="0.3">
      <c r="A4" s="362"/>
      <c r="B4" s="363" t="s">
        <v>391</v>
      </c>
      <c r="C4" s="364">
        <v>925626</v>
      </c>
      <c r="D4" s="364">
        <v>89033</v>
      </c>
      <c r="E4" s="365">
        <f t="shared" si="0"/>
        <v>9.6186796827228277E-2</v>
      </c>
      <c r="F4" s="364">
        <v>16827</v>
      </c>
      <c r="G4" s="366">
        <f t="shared" si="1"/>
        <v>0.18899733806566105</v>
      </c>
    </row>
    <row r="7" spans="1:28" ht="18.75" x14ac:dyDescent="0.3">
      <c r="B7" s="367" t="s">
        <v>392</v>
      </c>
      <c r="C7" s="368"/>
      <c r="D7" s="368"/>
      <c r="E7" s="368"/>
    </row>
    <row r="8" spans="1:28" x14ac:dyDescent="0.25">
      <c r="B8" s="368"/>
      <c r="C8" s="368"/>
      <c r="D8" s="368"/>
      <c r="E8" s="368"/>
    </row>
    <row r="9" spans="1:28" x14ac:dyDescent="0.25">
      <c r="B9" s="368"/>
      <c r="C9" s="368"/>
      <c r="D9" s="368"/>
      <c r="E9" s="369" t="s">
        <v>393</v>
      </c>
      <c r="H9" s="368"/>
      <c r="I9" s="368"/>
      <c r="J9" s="368"/>
      <c r="K9" s="369" t="s">
        <v>394</v>
      </c>
      <c r="L9" s="370" t="s">
        <v>395</v>
      </c>
      <c r="M9" s="370" t="s">
        <v>396</v>
      </c>
      <c r="N9" s="369" t="s">
        <v>397</v>
      </c>
      <c r="O9" s="369" t="s">
        <v>398</v>
      </c>
      <c r="P9" s="369" t="s">
        <v>399</v>
      </c>
      <c r="Q9" s="369" t="s">
        <v>400</v>
      </c>
      <c r="R9" s="369" t="s">
        <v>401</v>
      </c>
      <c r="S9" s="369" t="s">
        <v>402</v>
      </c>
      <c r="T9" s="369" t="s">
        <v>403</v>
      </c>
      <c r="U9" s="369" t="s">
        <v>404</v>
      </c>
      <c r="V9" s="369" t="s">
        <v>405</v>
      </c>
      <c r="W9" s="369" t="s">
        <v>406</v>
      </c>
      <c r="X9" s="369" t="s">
        <v>407</v>
      </c>
      <c r="Y9" s="369" t="s">
        <v>408</v>
      </c>
      <c r="Z9" s="369" t="s">
        <v>409</v>
      </c>
      <c r="AA9" s="369" t="s">
        <v>410</v>
      </c>
      <c r="AB9" s="369" t="s">
        <v>411</v>
      </c>
    </row>
    <row r="10" spans="1:28" x14ac:dyDescent="0.25">
      <c r="B10" s="369" t="s">
        <v>412</v>
      </c>
      <c r="C10" s="369" t="s">
        <v>413</v>
      </c>
      <c r="D10" s="369" t="s">
        <v>414</v>
      </c>
      <c r="E10" s="368">
        <v>33740</v>
      </c>
      <c r="H10" s="369" t="s">
        <v>412</v>
      </c>
      <c r="J10" s="369" t="s">
        <v>415</v>
      </c>
      <c r="K10" s="368">
        <v>956</v>
      </c>
      <c r="L10" s="368">
        <v>1059</v>
      </c>
      <c r="M10" s="368">
        <v>1086</v>
      </c>
      <c r="N10" s="368">
        <v>1163</v>
      </c>
      <c r="O10" s="368">
        <v>1346</v>
      </c>
      <c r="P10" s="368">
        <v>1474</v>
      </c>
      <c r="Q10" s="368">
        <v>1419</v>
      </c>
      <c r="R10" s="368">
        <v>1409</v>
      </c>
      <c r="S10" s="368">
        <v>1404</v>
      </c>
      <c r="T10" s="368">
        <v>1334</v>
      </c>
      <c r="U10" s="368">
        <v>1443</v>
      </c>
      <c r="V10" s="368">
        <v>1402</v>
      </c>
      <c r="W10" s="368">
        <v>1468</v>
      </c>
      <c r="X10" s="368">
        <v>1219</v>
      </c>
      <c r="Y10" s="368">
        <v>817</v>
      </c>
      <c r="Z10" s="368">
        <v>514</v>
      </c>
      <c r="AA10" s="368">
        <v>293</v>
      </c>
      <c r="AB10" s="368">
        <v>208</v>
      </c>
    </row>
    <row r="11" spans="1:28" x14ac:dyDescent="0.25">
      <c r="B11" s="368"/>
      <c r="C11" s="368"/>
      <c r="D11" s="369" t="s">
        <v>416</v>
      </c>
      <c r="E11" s="368">
        <v>16913</v>
      </c>
      <c r="H11" s="368"/>
      <c r="I11" s="368"/>
      <c r="J11" s="369" t="s">
        <v>417</v>
      </c>
      <c r="K11" s="368">
        <v>837</v>
      </c>
      <c r="L11" s="368">
        <v>964</v>
      </c>
      <c r="M11" s="368">
        <v>1027</v>
      </c>
      <c r="N11" s="368">
        <v>1041</v>
      </c>
      <c r="O11" s="368">
        <v>1167</v>
      </c>
      <c r="P11" s="368">
        <v>1351</v>
      </c>
      <c r="Q11" s="368">
        <v>1332</v>
      </c>
      <c r="R11" s="368">
        <v>1300</v>
      </c>
      <c r="S11" s="368">
        <v>1362</v>
      </c>
      <c r="T11" s="368">
        <v>1409</v>
      </c>
      <c r="U11" s="368">
        <v>1487</v>
      </c>
      <c r="V11" s="368">
        <v>1452</v>
      </c>
      <c r="W11" s="368">
        <v>1467</v>
      </c>
      <c r="X11" s="368">
        <v>1246</v>
      </c>
      <c r="Y11" s="368">
        <v>949</v>
      </c>
      <c r="Z11" s="368">
        <v>621</v>
      </c>
      <c r="AA11" s="368">
        <v>408</v>
      </c>
      <c r="AB11" s="368">
        <v>235</v>
      </c>
    </row>
    <row r="12" spans="1:28" x14ac:dyDescent="0.25">
      <c r="B12" s="368"/>
      <c r="C12" s="368"/>
      <c r="D12" s="369" t="s">
        <v>418</v>
      </c>
      <c r="E12" s="368">
        <v>16827</v>
      </c>
      <c r="H12" s="368"/>
      <c r="J12" s="369" t="s">
        <v>416</v>
      </c>
    </row>
    <row r="13" spans="1:28" x14ac:dyDescent="0.25">
      <c r="B13" s="368"/>
      <c r="C13" s="369" t="s">
        <v>397</v>
      </c>
      <c r="D13" s="369" t="s">
        <v>414</v>
      </c>
      <c r="E13" s="368">
        <v>2204</v>
      </c>
      <c r="H13" s="368"/>
      <c r="I13" s="368"/>
      <c r="J13" s="369"/>
    </row>
    <row r="14" spans="1:28" x14ac:dyDescent="0.25">
      <c r="B14" s="368"/>
      <c r="C14" s="368"/>
      <c r="D14" s="369" t="s">
        <v>416</v>
      </c>
      <c r="E14" s="368">
        <v>1163</v>
      </c>
      <c r="H14" s="368"/>
      <c r="J14" s="361" t="s">
        <v>419</v>
      </c>
      <c r="K14" s="368">
        <v>23428</v>
      </c>
      <c r="L14" s="306">
        <f>K14/K16</f>
        <v>0.5905871083213593</v>
      </c>
    </row>
    <row r="15" spans="1:28" x14ac:dyDescent="0.25">
      <c r="B15" s="368"/>
      <c r="C15" s="368"/>
      <c r="D15" s="369" t="s">
        <v>418</v>
      </c>
      <c r="E15" s="368">
        <v>1041</v>
      </c>
      <c r="H15" s="368"/>
      <c r="I15" s="368"/>
      <c r="J15" s="361" t="s">
        <v>420</v>
      </c>
      <c r="K15" s="368">
        <v>16241</v>
      </c>
      <c r="L15" s="306">
        <f>K15/K16</f>
        <v>0.40941289167864076</v>
      </c>
    </row>
    <row r="16" spans="1:28" x14ac:dyDescent="0.25">
      <c r="B16" s="368"/>
      <c r="C16" s="369" t="s">
        <v>398</v>
      </c>
      <c r="D16" s="369" t="s">
        <v>414</v>
      </c>
      <c r="E16" s="368">
        <v>2513</v>
      </c>
      <c r="H16" s="368"/>
      <c r="I16" s="369"/>
      <c r="K16" s="361">
        <f>SUM(K14:K15)</f>
        <v>39669</v>
      </c>
    </row>
    <row r="17" spans="2:22" x14ac:dyDescent="0.25">
      <c r="B17" s="368"/>
      <c r="C17" s="368"/>
      <c r="D17" s="369" t="s">
        <v>416</v>
      </c>
      <c r="E17" s="368">
        <v>1346</v>
      </c>
      <c r="H17" s="368"/>
      <c r="I17" s="368"/>
      <c r="J17" s="369"/>
    </row>
    <row r="18" spans="2:22" x14ac:dyDescent="0.25">
      <c r="B18" s="368"/>
      <c r="C18" s="368"/>
      <c r="D18" s="369" t="s">
        <v>418</v>
      </c>
      <c r="E18" s="368">
        <v>1167</v>
      </c>
      <c r="H18" s="368"/>
      <c r="I18" s="369"/>
      <c r="J18" s="369"/>
    </row>
    <row r="19" spans="2:22" x14ac:dyDescent="0.25">
      <c r="B19" s="368"/>
      <c r="C19" s="369" t="s">
        <v>399</v>
      </c>
      <c r="D19" s="369" t="s">
        <v>414</v>
      </c>
      <c r="E19" s="368">
        <v>2825</v>
      </c>
      <c r="H19" s="368"/>
      <c r="I19" s="368"/>
      <c r="J19" s="369"/>
    </row>
    <row r="20" spans="2:22" x14ac:dyDescent="0.25">
      <c r="B20" s="368"/>
      <c r="C20" s="368"/>
      <c r="D20" s="369" t="s">
        <v>416</v>
      </c>
      <c r="E20" s="368">
        <v>1474</v>
      </c>
      <c r="H20" s="368"/>
      <c r="I20" s="369"/>
      <c r="J20" s="369"/>
    </row>
    <row r="21" spans="2:22" x14ac:dyDescent="0.25">
      <c r="B21" s="368"/>
      <c r="C21" s="368"/>
      <c r="D21" s="369" t="s">
        <v>418</v>
      </c>
      <c r="E21" s="368">
        <v>1351</v>
      </c>
      <c r="H21" s="368"/>
      <c r="I21" s="368"/>
      <c r="J21" s="369"/>
    </row>
    <row r="22" spans="2:22" x14ac:dyDescent="0.25">
      <c r="B22" s="368"/>
      <c r="C22" s="369" t="s">
        <v>400</v>
      </c>
      <c r="D22" s="369" t="s">
        <v>414</v>
      </c>
      <c r="E22" s="368">
        <v>2751</v>
      </c>
      <c r="H22" s="368"/>
      <c r="I22" s="369"/>
      <c r="J22" s="369"/>
      <c r="M22" s="371" t="s">
        <v>421</v>
      </c>
    </row>
    <row r="23" spans="2:22" x14ac:dyDescent="0.25">
      <c r="B23" s="368"/>
      <c r="C23" s="368"/>
      <c r="D23" s="369" t="s">
        <v>416</v>
      </c>
      <c r="E23" s="368">
        <v>1419</v>
      </c>
      <c r="H23" s="368"/>
      <c r="I23" s="368"/>
      <c r="J23" s="369"/>
    </row>
    <row r="24" spans="2:22" ht="60.75" x14ac:dyDescent="0.25">
      <c r="B24" s="368"/>
      <c r="C24" s="368"/>
      <c r="D24" s="369" t="s">
        <v>418</v>
      </c>
      <c r="E24" s="368">
        <v>1332</v>
      </c>
      <c r="H24" s="368"/>
      <c r="I24" s="368"/>
      <c r="J24" s="369"/>
      <c r="M24" s="372"/>
      <c r="N24" s="372" t="s">
        <v>422</v>
      </c>
      <c r="O24" s="372" t="s">
        <v>423</v>
      </c>
      <c r="P24" s="372" t="s">
        <v>424</v>
      </c>
      <c r="Q24" s="372" t="s">
        <v>425</v>
      </c>
      <c r="R24" s="372" t="s">
        <v>426</v>
      </c>
      <c r="S24" s="372" t="s">
        <v>427</v>
      </c>
      <c r="T24" s="372" t="s">
        <v>428</v>
      </c>
      <c r="U24" s="372" t="s">
        <v>429</v>
      </c>
      <c r="V24" s="372" t="s">
        <v>430</v>
      </c>
    </row>
    <row r="25" spans="2:22" ht="36.75" x14ac:dyDescent="0.25">
      <c r="B25" s="368"/>
      <c r="C25" s="369" t="s">
        <v>401</v>
      </c>
      <c r="D25" s="369" t="s">
        <v>414</v>
      </c>
      <c r="E25" s="368">
        <v>2709</v>
      </c>
      <c r="H25" s="368"/>
      <c r="I25" s="369"/>
      <c r="J25" s="369"/>
      <c r="M25" s="372" t="s">
        <v>431</v>
      </c>
      <c r="N25" s="373">
        <v>1525366</v>
      </c>
      <c r="O25" s="373">
        <v>23192</v>
      </c>
      <c r="P25" s="373">
        <v>62129</v>
      </c>
      <c r="Q25" s="373">
        <v>423456</v>
      </c>
      <c r="R25" s="373">
        <v>672375</v>
      </c>
      <c r="S25" s="373">
        <v>263349</v>
      </c>
      <c r="T25" s="373">
        <v>29654</v>
      </c>
      <c r="U25" s="373">
        <v>6037</v>
      </c>
      <c r="V25" s="373">
        <v>45174</v>
      </c>
    </row>
    <row r="26" spans="2:22" x14ac:dyDescent="0.25">
      <c r="B26" s="368"/>
      <c r="C26" s="368"/>
      <c r="D26" s="369" t="s">
        <v>416</v>
      </c>
      <c r="E26" s="368">
        <v>1409</v>
      </c>
      <c r="H26" s="368"/>
      <c r="I26" s="368"/>
      <c r="J26" s="369"/>
      <c r="M26" s="372" t="s">
        <v>412</v>
      </c>
      <c r="N26" s="373">
        <v>33740</v>
      </c>
      <c r="O26" s="373">
        <v>834</v>
      </c>
      <c r="P26" s="373">
        <v>1748</v>
      </c>
      <c r="Q26" s="373">
        <v>10792</v>
      </c>
      <c r="R26" s="373">
        <v>13647</v>
      </c>
      <c r="S26" s="373">
        <v>5158</v>
      </c>
      <c r="T26" s="373">
        <v>579</v>
      </c>
      <c r="U26" s="373">
        <v>74</v>
      </c>
      <c r="V26" s="373">
        <v>908</v>
      </c>
    </row>
    <row r="27" spans="2:22" x14ac:dyDescent="0.25">
      <c r="B27" s="368"/>
      <c r="C27" s="368"/>
      <c r="D27" s="369" t="s">
        <v>418</v>
      </c>
      <c r="E27" s="368">
        <v>1300</v>
      </c>
      <c r="H27" s="368"/>
      <c r="I27" s="369"/>
      <c r="J27" s="369"/>
      <c r="M27" s="374"/>
      <c r="N27" s="374"/>
      <c r="O27" s="374"/>
      <c r="P27" s="374"/>
      <c r="Q27" s="374"/>
      <c r="R27" s="374"/>
      <c r="S27" s="374"/>
      <c r="T27" s="374"/>
      <c r="U27" s="374"/>
      <c r="V27" s="99"/>
    </row>
    <row r="28" spans="2:22" x14ac:dyDescent="0.25">
      <c r="B28" s="368"/>
      <c r="C28" s="369" t="s">
        <v>402</v>
      </c>
      <c r="D28" s="369" t="s">
        <v>414</v>
      </c>
      <c r="E28" s="368">
        <v>2766</v>
      </c>
      <c r="H28" s="368"/>
      <c r="I28" s="368"/>
      <c r="J28" s="369"/>
      <c r="M28" s="374"/>
      <c r="N28" s="374"/>
      <c r="O28" s="374"/>
      <c r="P28" s="374"/>
      <c r="Q28" s="374"/>
      <c r="R28" s="374"/>
      <c r="S28" s="374"/>
      <c r="T28" s="374"/>
      <c r="U28" s="374"/>
      <c r="V28" s="99"/>
    </row>
    <row r="29" spans="2:22" ht="48.75" x14ac:dyDescent="0.25">
      <c r="B29" s="368"/>
      <c r="C29" s="368"/>
      <c r="D29" s="369" t="s">
        <v>416</v>
      </c>
      <c r="E29" s="368">
        <v>1404</v>
      </c>
      <c r="H29" s="368"/>
      <c r="I29" s="369"/>
      <c r="J29" s="369"/>
      <c r="M29" s="99"/>
      <c r="N29" s="99"/>
      <c r="O29" s="372" t="s">
        <v>432</v>
      </c>
      <c r="P29" s="372" t="s">
        <v>433</v>
      </c>
      <c r="Q29" s="372" t="s">
        <v>434</v>
      </c>
      <c r="R29" s="372" t="s">
        <v>435</v>
      </c>
      <c r="S29" s="372" t="s">
        <v>436</v>
      </c>
      <c r="T29" s="372" t="s">
        <v>437</v>
      </c>
      <c r="U29" s="372" t="s">
        <v>438</v>
      </c>
      <c r="V29" s="372" t="s">
        <v>439</v>
      </c>
    </row>
    <row r="30" spans="2:22" x14ac:dyDescent="0.25">
      <c r="B30" s="368"/>
      <c r="C30" s="368"/>
      <c r="D30" s="369" t="s">
        <v>418</v>
      </c>
      <c r="E30" s="368">
        <v>1362</v>
      </c>
      <c r="H30" s="368"/>
      <c r="I30" s="368"/>
      <c r="J30" s="369"/>
      <c r="M30" s="372" t="s">
        <v>345</v>
      </c>
      <c r="N30" s="375">
        <f>N25/$N$25</f>
        <v>1</v>
      </c>
      <c r="O30" s="375">
        <f t="shared" ref="O30:V30" si="2">O25/$N$25</f>
        <v>1.5204219839697488E-2</v>
      </c>
      <c r="P30" s="375">
        <f t="shared" si="2"/>
        <v>4.0730552536243761E-2</v>
      </c>
      <c r="Q30" s="375">
        <f t="shared" si="2"/>
        <v>0.27760943930833648</v>
      </c>
      <c r="R30" s="375">
        <f t="shared" si="2"/>
        <v>0.44079584834066055</v>
      </c>
      <c r="S30" s="375">
        <f t="shared" si="2"/>
        <v>0.17264643370836902</v>
      </c>
      <c r="T30" s="375">
        <f t="shared" si="2"/>
        <v>1.944058016240037E-2</v>
      </c>
      <c r="U30" s="375">
        <f t="shared" si="2"/>
        <v>3.9577386673100099E-3</v>
      </c>
      <c r="V30" s="375">
        <f t="shared" si="2"/>
        <v>2.9615187436982337E-2</v>
      </c>
    </row>
    <row r="31" spans="2:22" x14ac:dyDescent="0.25">
      <c r="B31" s="368"/>
      <c r="C31" s="369" t="s">
        <v>403</v>
      </c>
      <c r="D31" s="369" t="s">
        <v>414</v>
      </c>
      <c r="E31" s="368">
        <v>2743</v>
      </c>
      <c r="H31" s="368"/>
      <c r="I31" s="369"/>
      <c r="J31" s="369"/>
      <c r="M31" s="372" t="s">
        <v>440</v>
      </c>
      <c r="N31" s="375">
        <f>N26/$N$26</f>
        <v>1</v>
      </c>
      <c r="O31" s="375">
        <f t="shared" ref="O31:V31" si="3">O26/$N$26</f>
        <v>2.4718435091879074E-2</v>
      </c>
      <c r="P31" s="375">
        <f t="shared" si="3"/>
        <v>5.1807943094250151E-2</v>
      </c>
      <c r="Q31" s="375">
        <f t="shared" si="3"/>
        <v>0.31985773562537045</v>
      </c>
      <c r="R31" s="375">
        <f t="shared" si="3"/>
        <v>0.40447540011855365</v>
      </c>
      <c r="S31" s="375">
        <f t="shared" si="3"/>
        <v>0.15287492590397156</v>
      </c>
      <c r="T31" s="375">
        <f t="shared" si="3"/>
        <v>1.7160640189685834E-2</v>
      </c>
      <c r="U31" s="375">
        <f t="shared" si="3"/>
        <v>2.1932424422050978E-3</v>
      </c>
      <c r="V31" s="375">
        <f t="shared" si="3"/>
        <v>2.6911677534084175E-2</v>
      </c>
    </row>
    <row r="32" spans="2:22" x14ac:dyDescent="0.25">
      <c r="B32" s="368"/>
      <c r="C32" s="368"/>
      <c r="D32" s="369" t="s">
        <v>416</v>
      </c>
      <c r="E32" s="368">
        <v>1334</v>
      </c>
      <c r="H32" s="368"/>
      <c r="I32" s="368"/>
      <c r="J32" s="369"/>
    </row>
    <row r="33" spans="2:10" x14ac:dyDescent="0.25">
      <c r="B33" s="368"/>
      <c r="C33" s="368"/>
      <c r="D33" s="369" t="s">
        <v>418</v>
      </c>
      <c r="E33" s="368">
        <v>1409</v>
      </c>
      <c r="H33" s="368"/>
      <c r="I33" s="369"/>
      <c r="J33" s="369"/>
    </row>
    <row r="34" spans="2:10" x14ac:dyDescent="0.25">
      <c r="B34" s="368"/>
      <c r="C34" s="369" t="s">
        <v>404</v>
      </c>
      <c r="D34" s="369" t="s">
        <v>414</v>
      </c>
      <c r="E34" s="368">
        <v>2930</v>
      </c>
      <c r="H34" s="368"/>
      <c r="I34" s="368"/>
      <c r="J34" s="369"/>
    </row>
    <row r="35" spans="2:10" x14ac:dyDescent="0.25">
      <c r="B35" s="368"/>
      <c r="C35" s="368"/>
      <c r="D35" s="369" t="s">
        <v>416</v>
      </c>
      <c r="E35" s="368">
        <v>1443</v>
      </c>
      <c r="H35" s="368"/>
      <c r="I35" s="369"/>
      <c r="J35" s="369"/>
    </row>
    <row r="36" spans="2:10" x14ac:dyDescent="0.25">
      <c r="B36" s="368"/>
      <c r="C36" s="368"/>
      <c r="D36" s="369" t="s">
        <v>418</v>
      </c>
      <c r="E36" s="368">
        <v>1487</v>
      </c>
      <c r="H36" s="368"/>
      <c r="I36" s="368"/>
      <c r="J36" s="369"/>
    </row>
    <row r="37" spans="2:10" x14ac:dyDescent="0.25">
      <c r="B37" s="368"/>
      <c r="C37" s="369" t="s">
        <v>405</v>
      </c>
      <c r="D37" s="369" t="s">
        <v>414</v>
      </c>
      <c r="E37" s="368">
        <v>2854</v>
      </c>
      <c r="H37" s="368"/>
      <c r="I37" s="369"/>
      <c r="J37" s="369"/>
    </row>
    <row r="38" spans="2:10" x14ac:dyDescent="0.25">
      <c r="B38" s="368"/>
      <c r="C38" s="368"/>
      <c r="D38" s="369" t="s">
        <v>416</v>
      </c>
      <c r="E38" s="368">
        <v>1402</v>
      </c>
      <c r="H38" s="368"/>
      <c r="I38" s="368"/>
      <c r="J38" s="369"/>
    </row>
    <row r="39" spans="2:10" x14ac:dyDescent="0.25">
      <c r="B39" s="368"/>
      <c r="C39" s="368"/>
      <c r="D39" s="369" t="s">
        <v>418</v>
      </c>
      <c r="E39" s="368">
        <v>1452</v>
      </c>
      <c r="H39" s="368"/>
      <c r="I39" s="369"/>
      <c r="J39" s="369"/>
    </row>
    <row r="40" spans="2:10" x14ac:dyDescent="0.25">
      <c r="B40" s="368"/>
      <c r="C40" s="369" t="s">
        <v>406</v>
      </c>
      <c r="D40" s="369" t="s">
        <v>414</v>
      </c>
      <c r="E40" s="368">
        <v>2935</v>
      </c>
      <c r="H40" s="368"/>
      <c r="I40" s="368"/>
    </row>
    <row r="41" spans="2:10" x14ac:dyDescent="0.25">
      <c r="B41" s="368"/>
      <c r="C41" s="368"/>
      <c r="D41" s="369" t="s">
        <v>416</v>
      </c>
      <c r="E41" s="368">
        <v>1468</v>
      </c>
      <c r="H41" s="368"/>
    </row>
    <row r="42" spans="2:10" x14ac:dyDescent="0.25">
      <c r="B42" s="368"/>
      <c r="C42" s="368"/>
      <c r="D42" s="369" t="s">
        <v>418</v>
      </c>
      <c r="E42" s="368">
        <v>1467</v>
      </c>
      <c r="H42" s="368"/>
    </row>
    <row r="43" spans="2:10" x14ac:dyDescent="0.25">
      <c r="B43" s="368"/>
      <c r="C43" s="369" t="s">
        <v>407</v>
      </c>
      <c r="D43" s="369" t="s">
        <v>414</v>
      </c>
      <c r="E43" s="368">
        <v>2465</v>
      </c>
      <c r="H43" s="368"/>
    </row>
    <row r="44" spans="2:10" x14ac:dyDescent="0.25">
      <c r="B44" s="368"/>
      <c r="C44" s="368"/>
      <c r="D44" s="369" t="s">
        <v>416</v>
      </c>
      <c r="E44" s="368">
        <v>1219</v>
      </c>
      <c r="H44" s="368"/>
    </row>
    <row r="45" spans="2:10" x14ac:dyDescent="0.25">
      <c r="B45" s="368"/>
      <c r="C45" s="368"/>
      <c r="D45" s="369" t="s">
        <v>418</v>
      </c>
      <c r="E45" s="368">
        <v>1246</v>
      </c>
      <c r="H45" s="368"/>
    </row>
    <row r="46" spans="2:10" x14ac:dyDescent="0.25">
      <c r="B46" s="368"/>
      <c r="C46" s="369" t="s">
        <v>408</v>
      </c>
      <c r="D46" s="369" t="s">
        <v>414</v>
      </c>
      <c r="E46" s="368">
        <v>1766</v>
      </c>
      <c r="H46" s="368"/>
    </row>
    <row r="47" spans="2:10" x14ac:dyDescent="0.25">
      <c r="B47" s="368"/>
      <c r="C47" s="368"/>
      <c r="D47" s="369" t="s">
        <v>416</v>
      </c>
      <c r="E47" s="368">
        <v>817</v>
      </c>
      <c r="H47" s="368"/>
    </row>
    <row r="48" spans="2:10" x14ac:dyDescent="0.25">
      <c r="B48" s="368"/>
      <c r="C48" s="368"/>
      <c r="D48" s="369" t="s">
        <v>418</v>
      </c>
      <c r="E48" s="368">
        <v>949</v>
      </c>
      <c r="H48" s="368"/>
    </row>
    <row r="49" spans="2:8" x14ac:dyDescent="0.25">
      <c r="B49" s="368"/>
      <c r="C49" s="369" t="s">
        <v>409</v>
      </c>
      <c r="D49" s="369" t="s">
        <v>414</v>
      </c>
      <c r="E49" s="368">
        <v>1135</v>
      </c>
      <c r="H49" s="368"/>
    </row>
    <row r="50" spans="2:8" x14ac:dyDescent="0.25">
      <c r="B50" s="368"/>
      <c r="C50" s="368"/>
      <c r="D50" s="369" t="s">
        <v>416</v>
      </c>
      <c r="E50" s="368">
        <v>514</v>
      </c>
      <c r="H50" s="368"/>
    </row>
    <row r="51" spans="2:8" x14ac:dyDescent="0.25">
      <c r="B51" s="368"/>
      <c r="C51" s="368"/>
      <c r="D51" s="369" t="s">
        <v>418</v>
      </c>
      <c r="E51" s="368">
        <v>621</v>
      </c>
      <c r="H51" s="368"/>
    </row>
    <row r="52" spans="2:8" x14ac:dyDescent="0.25">
      <c r="B52" s="368"/>
      <c r="C52" s="369" t="s">
        <v>410</v>
      </c>
      <c r="D52" s="369" t="s">
        <v>414</v>
      </c>
      <c r="E52" s="368">
        <v>701</v>
      </c>
      <c r="H52" s="368"/>
    </row>
    <row r="53" spans="2:8" x14ac:dyDescent="0.25">
      <c r="B53" s="368"/>
      <c r="C53" s="368"/>
      <c r="D53" s="369" t="s">
        <v>416</v>
      </c>
      <c r="E53" s="368">
        <v>293</v>
      </c>
      <c r="H53" s="368"/>
    </row>
    <row r="54" spans="2:8" x14ac:dyDescent="0.25">
      <c r="B54" s="368"/>
      <c r="C54" s="368"/>
      <c r="D54" s="369" t="s">
        <v>418</v>
      </c>
      <c r="E54" s="368">
        <v>408</v>
      </c>
      <c r="H54" s="368"/>
    </row>
    <row r="55" spans="2:8" x14ac:dyDescent="0.25">
      <c r="B55" s="368"/>
      <c r="C55" s="369" t="s">
        <v>411</v>
      </c>
      <c r="D55" s="369" t="s">
        <v>414</v>
      </c>
      <c r="E55" s="368">
        <v>443</v>
      </c>
      <c r="H55" s="368"/>
    </row>
    <row r="56" spans="2:8" x14ac:dyDescent="0.25">
      <c r="B56" s="368"/>
      <c r="C56" s="368"/>
      <c r="D56" s="369" t="s">
        <v>416</v>
      </c>
      <c r="E56" s="368">
        <v>208</v>
      </c>
      <c r="H56" s="368"/>
    </row>
    <row r="57" spans="2:8" x14ac:dyDescent="0.25">
      <c r="B57" s="368"/>
      <c r="C57" s="368"/>
      <c r="D57" s="369" t="s">
        <v>418</v>
      </c>
      <c r="E57" s="368">
        <v>235</v>
      </c>
      <c r="H57" s="368"/>
    </row>
    <row r="58" spans="2:8" x14ac:dyDescent="0.25">
      <c r="B58" s="368"/>
      <c r="C58" s="368"/>
      <c r="D58" s="368"/>
      <c r="E58" s="368"/>
    </row>
    <row r="59" spans="2:8" ht="409.5" x14ac:dyDescent="0.25">
      <c r="B59" s="376" t="s">
        <v>441</v>
      </c>
      <c r="C59" s="368"/>
      <c r="D59" s="368"/>
      <c r="E59" s="368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0.39997558519241921"/>
  </sheetPr>
  <dimension ref="A1:AB217"/>
  <sheetViews>
    <sheetView topLeftCell="A148" zoomScale="60" zoomScaleNormal="60" zoomScaleSheetLayoutView="70" workbookViewId="0">
      <selection activeCell="B4" sqref="B4"/>
    </sheetView>
  </sheetViews>
  <sheetFormatPr defaultColWidth="8.85546875" defaultRowHeight="15" x14ac:dyDescent="0.25"/>
  <cols>
    <col min="1" max="1" width="12" style="384" customWidth="1"/>
    <col min="2" max="2" width="44" style="384" customWidth="1"/>
    <col min="3" max="3" width="12.28515625" style="384" customWidth="1"/>
    <col min="4" max="4" width="10.5703125" style="384" customWidth="1"/>
    <col min="5" max="12" width="9.42578125" style="384" customWidth="1"/>
    <col min="13" max="13" width="10.85546875" style="384" customWidth="1"/>
    <col min="14" max="14" width="11.7109375" style="384" customWidth="1"/>
    <col min="15" max="15" width="13.85546875" style="384" customWidth="1"/>
    <col min="16" max="16384" width="8.85546875" style="384"/>
  </cols>
  <sheetData>
    <row r="1" spans="1:15" ht="50.45" customHeight="1" x14ac:dyDescent="0.25">
      <c r="A1" s="384" t="s">
        <v>509</v>
      </c>
      <c r="C1" s="531" t="s">
        <v>442</v>
      </c>
    </row>
    <row r="2" spans="1:15" ht="50.45" customHeight="1" x14ac:dyDescent="0.25">
      <c r="B2" s="385"/>
    </row>
    <row r="3" spans="1:15" ht="21" x14ac:dyDescent="0.35">
      <c r="A3" s="386">
        <v>1</v>
      </c>
      <c r="B3" s="386" t="s">
        <v>561</v>
      </c>
      <c r="C3" s="387"/>
      <c r="D3" s="387"/>
      <c r="E3" s="387"/>
      <c r="F3" s="387"/>
      <c r="G3" s="387"/>
      <c r="H3" s="387"/>
      <c r="I3" s="387"/>
      <c r="J3" s="387"/>
    </row>
    <row r="4" spans="1:15" s="389" customFormat="1" ht="21" x14ac:dyDescent="0.35">
      <c r="A4" s="388"/>
      <c r="B4" s="388"/>
      <c r="C4" s="389" t="s">
        <v>443</v>
      </c>
      <c r="O4" s="390"/>
    </row>
    <row r="5" spans="1:15" ht="15.75" thickBot="1" x14ac:dyDescent="0.3">
      <c r="F5" s="391" t="s">
        <v>444</v>
      </c>
    </row>
    <row r="6" spans="1:15" s="392" customFormat="1" ht="58.9" customHeight="1" thickBot="1" x14ac:dyDescent="0.3">
      <c r="B6" s="393" t="s">
        <v>445</v>
      </c>
      <c r="C6" s="393" t="s">
        <v>446</v>
      </c>
      <c r="D6" s="394" t="s">
        <v>447</v>
      </c>
      <c r="E6" s="394" t="s">
        <v>448</v>
      </c>
      <c r="F6" s="394" t="s">
        <v>449</v>
      </c>
      <c r="G6" s="394" t="s">
        <v>450</v>
      </c>
      <c r="H6" s="394" t="s">
        <v>451</v>
      </c>
      <c r="I6" s="394" t="s">
        <v>452</v>
      </c>
      <c r="J6" s="394" t="s">
        <v>453</v>
      </c>
      <c r="K6" s="394" t="s">
        <v>454</v>
      </c>
      <c r="L6" s="394" t="s">
        <v>455</v>
      </c>
      <c r="M6" s="394" t="s">
        <v>456</v>
      </c>
      <c r="N6" s="394" t="s">
        <v>457</v>
      </c>
      <c r="O6" s="395" t="s">
        <v>458</v>
      </c>
    </row>
    <row r="7" spans="1:15" x14ac:dyDescent="0.25">
      <c r="A7" s="384" t="s">
        <v>459</v>
      </c>
      <c r="B7" s="396" t="s">
        <v>460</v>
      </c>
      <c r="C7" s="397">
        <v>21800.843093841147</v>
      </c>
      <c r="D7" s="398">
        <v>29658.311815757184</v>
      </c>
      <c r="E7" s="398">
        <v>0</v>
      </c>
      <c r="F7" s="398">
        <v>4277.5634338133996</v>
      </c>
      <c r="G7" s="398">
        <v>0</v>
      </c>
      <c r="H7" s="398">
        <v>2.4187223132530122</v>
      </c>
      <c r="I7" s="398">
        <v>0</v>
      </c>
      <c r="J7" s="398">
        <v>323.45941752877877</v>
      </c>
      <c r="K7" s="398">
        <v>1843.4463247567658</v>
      </c>
      <c r="L7" s="398">
        <v>792.54818666170229</v>
      </c>
      <c r="M7" s="398">
        <v>0</v>
      </c>
      <c r="N7" s="398">
        <f>SUM(C7:M7)</f>
        <v>58698.590994672239</v>
      </c>
      <c r="O7" s="398">
        <v>59178.644410306231</v>
      </c>
    </row>
    <row r="8" spans="1:15" ht="45" x14ac:dyDescent="0.25">
      <c r="A8" s="384" t="s">
        <v>459</v>
      </c>
      <c r="B8" s="399" t="s">
        <v>461</v>
      </c>
      <c r="C8" s="400">
        <v>18660.09319790058</v>
      </c>
      <c r="D8" s="401">
        <v>279736.79928549915</v>
      </c>
      <c r="E8" s="401">
        <v>54980.759415400011</v>
      </c>
      <c r="F8" s="401">
        <v>55013.529441992512</v>
      </c>
      <c r="G8" s="401">
        <v>4223.5090226488801</v>
      </c>
      <c r="H8" s="401">
        <v>8282.4378836618307</v>
      </c>
      <c r="I8" s="401">
        <v>2342.4875293266132</v>
      </c>
      <c r="J8" s="401">
        <v>8770.7733886084497</v>
      </c>
      <c r="K8" s="401">
        <v>18718.689858606951</v>
      </c>
      <c r="L8" s="401">
        <v>9633.6278232242257</v>
      </c>
      <c r="M8" s="401">
        <v>0</v>
      </c>
      <c r="N8" s="401">
        <f>SUM(C8:M8)</f>
        <v>460362.7068468692</v>
      </c>
      <c r="O8" s="401">
        <v>699233.74648187053</v>
      </c>
    </row>
    <row r="9" spans="1:15" x14ac:dyDescent="0.25">
      <c r="A9" s="384" t="s">
        <v>459</v>
      </c>
      <c r="B9" s="399" t="s">
        <v>67</v>
      </c>
      <c r="C9" s="402">
        <v>3975.1558712886017</v>
      </c>
      <c r="D9" s="403">
        <v>4017.2192946364003</v>
      </c>
      <c r="E9" s="403">
        <v>7080.2103255469956</v>
      </c>
      <c r="F9" s="403">
        <v>3618.1600482398176</v>
      </c>
      <c r="G9" s="403">
        <v>884.6249887623178</v>
      </c>
      <c r="H9" s="403">
        <v>69.035462643405751</v>
      </c>
      <c r="I9" s="403">
        <v>4128.5916071566662</v>
      </c>
      <c r="J9" s="403">
        <v>2044.8757738551994</v>
      </c>
      <c r="K9" s="403">
        <v>1216.559346961234</v>
      </c>
      <c r="L9" s="403">
        <v>976.6227347947405</v>
      </c>
      <c r="M9" s="403">
        <v>0</v>
      </c>
      <c r="N9" s="403">
        <f>SUM(C9:M9)</f>
        <v>28011.055453885379</v>
      </c>
      <c r="O9" s="403">
        <v>88135.671778999997</v>
      </c>
    </row>
    <row r="10" spans="1:15" ht="45" x14ac:dyDescent="0.25">
      <c r="A10" s="384" t="s">
        <v>459</v>
      </c>
      <c r="B10" s="399" t="s">
        <v>462</v>
      </c>
      <c r="C10" s="400">
        <v>461.17907272342967</v>
      </c>
      <c r="D10" s="401">
        <v>10437.811325588307</v>
      </c>
      <c r="E10" s="401">
        <v>1077.37798830888</v>
      </c>
      <c r="F10" s="401">
        <v>33943.468799424154</v>
      </c>
      <c r="G10" s="401">
        <v>2106.7470478474229</v>
      </c>
      <c r="H10" s="401">
        <v>3921.296102269112</v>
      </c>
      <c r="I10" s="401">
        <v>29.605678947239603</v>
      </c>
      <c r="J10" s="401">
        <v>4934.2530126384272</v>
      </c>
      <c r="K10" s="401">
        <v>3173.9415409304047</v>
      </c>
      <c r="L10" s="401">
        <v>2789.6728574565032</v>
      </c>
      <c r="M10" s="401">
        <v>0</v>
      </c>
      <c r="N10" s="401">
        <f>SUM(C10:M10)</f>
        <v>62875.353426133879</v>
      </c>
      <c r="O10" s="401">
        <v>97257.967784704088</v>
      </c>
    </row>
    <row r="11" spans="1:15" x14ac:dyDescent="0.25">
      <c r="A11" s="384" t="s">
        <v>459</v>
      </c>
      <c r="B11" s="399" t="s">
        <v>463</v>
      </c>
      <c r="C11" s="402">
        <v>47.647943626702357</v>
      </c>
      <c r="D11" s="403">
        <v>1576.6185384373337</v>
      </c>
      <c r="E11" s="403">
        <v>332.97988536132175</v>
      </c>
      <c r="F11" s="403">
        <v>3282.9981796441748</v>
      </c>
      <c r="G11" s="403">
        <v>3107.2905196359497</v>
      </c>
      <c r="H11" s="403">
        <v>584.94034750089418</v>
      </c>
      <c r="I11" s="403">
        <v>44.88420803507303</v>
      </c>
      <c r="J11" s="403">
        <v>1459.1215510481961</v>
      </c>
      <c r="K11" s="403">
        <v>2048.3657010508932</v>
      </c>
      <c r="L11" s="403">
        <v>2825.3729929275664</v>
      </c>
      <c r="M11" s="403">
        <v>0</v>
      </c>
      <c r="N11" s="403">
        <f t="shared" ref="N11:N16" si="0">SUM(C11:M11)</f>
        <v>15310.219867268106</v>
      </c>
      <c r="O11" s="403">
        <v>35213.108661997874</v>
      </c>
    </row>
    <row r="12" spans="1:15" x14ac:dyDescent="0.25">
      <c r="A12" s="384" t="s">
        <v>459</v>
      </c>
      <c r="B12" s="399" t="s">
        <v>464</v>
      </c>
      <c r="C12" s="400">
        <v>155.24571754924631</v>
      </c>
      <c r="D12" s="401">
        <v>3321.4911039319727</v>
      </c>
      <c r="E12" s="401">
        <v>1009.2983276735519</v>
      </c>
      <c r="F12" s="401">
        <v>8543.1064881526763</v>
      </c>
      <c r="G12" s="401">
        <v>396.22348440364215</v>
      </c>
      <c r="H12" s="401">
        <v>207.74071392985104</v>
      </c>
      <c r="I12" s="401">
        <v>90.490386524499797</v>
      </c>
      <c r="J12" s="401">
        <v>823.25001846272755</v>
      </c>
      <c r="K12" s="401">
        <v>360.67742671764432</v>
      </c>
      <c r="L12" s="401">
        <v>271.08509418085453</v>
      </c>
      <c r="M12" s="401">
        <v>0</v>
      </c>
      <c r="N12" s="401">
        <f t="shared" si="0"/>
        <v>15178.608761526666</v>
      </c>
      <c r="O12" s="401">
        <v>22289.468597169456</v>
      </c>
    </row>
    <row r="13" spans="1:15" x14ac:dyDescent="0.25">
      <c r="A13" s="384" t="s">
        <v>459</v>
      </c>
      <c r="B13" s="399" t="s">
        <v>465</v>
      </c>
      <c r="C13" s="402">
        <v>91.479800080847951</v>
      </c>
      <c r="D13" s="403">
        <v>1308.099037555168</v>
      </c>
      <c r="E13" s="403">
        <v>253.97360036703634</v>
      </c>
      <c r="F13" s="403">
        <v>4118.8670174849849</v>
      </c>
      <c r="G13" s="403">
        <v>436.34393182950424</v>
      </c>
      <c r="H13" s="403">
        <v>79.196241797262644</v>
      </c>
      <c r="I13" s="403">
        <v>50.772921211624578</v>
      </c>
      <c r="J13" s="403">
        <v>521.51035283272665</v>
      </c>
      <c r="K13" s="403">
        <v>714.23456805315482</v>
      </c>
      <c r="L13" s="403">
        <v>531.25025813749244</v>
      </c>
      <c r="M13" s="403">
        <v>0</v>
      </c>
      <c r="N13" s="403">
        <f t="shared" si="0"/>
        <v>8105.7277293498028</v>
      </c>
      <c r="O13" s="403">
        <v>69640.670079132207</v>
      </c>
    </row>
    <row r="14" spans="1:15" ht="45" x14ac:dyDescent="0.25">
      <c r="A14" s="384" t="s">
        <v>459</v>
      </c>
      <c r="B14" s="399" t="s">
        <v>466</v>
      </c>
      <c r="C14" s="400">
        <v>739.54751589167199</v>
      </c>
      <c r="D14" s="401">
        <v>7655.6144309477659</v>
      </c>
      <c r="E14" s="401">
        <v>1987.446970703739</v>
      </c>
      <c r="F14" s="401">
        <v>10484.087656267768</v>
      </c>
      <c r="G14" s="401">
        <v>2932.4951098937681</v>
      </c>
      <c r="H14" s="401">
        <v>332.66873009462677</v>
      </c>
      <c r="I14" s="401">
        <v>195.50762719434718</v>
      </c>
      <c r="J14" s="401">
        <v>4018.1073148942701</v>
      </c>
      <c r="K14" s="401">
        <v>4538.7247422332302</v>
      </c>
      <c r="L14" s="401">
        <v>12049.114952204427</v>
      </c>
      <c r="M14" s="401">
        <v>0</v>
      </c>
      <c r="N14" s="401">
        <f t="shared" si="0"/>
        <v>44933.315050325611</v>
      </c>
      <c r="O14" s="401">
        <v>28260.476191203765</v>
      </c>
    </row>
    <row r="15" spans="1:15" ht="45" x14ac:dyDescent="0.25">
      <c r="A15" s="384" t="s">
        <v>459</v>
      </c>
      <c r="B15" s="399" t="s">
        <v>467</v>
      </c>
      <c r="C15" s="402">
        <v>98.318241502183923</v>
      </c>
      <c r="D15" s="403">
        <v>3739.7276821650066</v>
      </c>
      <c r="E15" s="403">
        <v>687.39530951143297</v>
      </c>
      <c r="F15" s="403">
        <v>3617.1517406537596</v>
      </c>
      <c r="G15" s="403">
        <v>1234.1152151928575</v>
      </c>
      <c r="H15" s="403">
        <v>275.11902123432247</v>
      </c>
      <c r="I15" s="403">
        <v>87.248633563920947</v>
      </c>
      <c r="J15" s="403">
        <v>1418.3746389268301</v>
      </c>
      <c r="K15" s="403">
        <v>1258.6435305874645</v>
      </c>
      <c r="L15" s="403">
        <v>3532.9187504196002</v>
      </c>
      <c r="M15" s="403">
        <v>0</v>
      </c>
      <c r="N15" s="403">
        <f t="shared" si="0"/>
        <v>15949.012763757379</v>
      </c>
      <c r="O15" s="403">
        <v>97995.755429658035</v>
      </c>
    </row>
    <row r="16" spans="1:15" ht="30.75" thickBot="1" x14ac:dyDescent="0.3">
      <c r="A16" s="384" t="s">
        <v>459</v>
      </c>
      <c r="B16" s="399" t="s">
        <v>468</v>
      </c>
      <c r="C16" s="404">
        <v>9.9208251475376823</v>
      </c>
      <c r="D16" s="405">
        <v>1607.0065824476792</v>
      </c>
      <c r="E16" s="405">
        <v>198.82844469914352</v>
      </c>
      <c r="F16" s="405">
        <v>1574.6512092743162</v>
      </c>
      <c r="G16" s="405">
        <v>614.67599096828542</v>
      </c>
      <c r="H16" s="405">
        <v>882.29562980544063</v>
      </c>
      <c r="I16" s="405">
        <v>16.17890994293915</v>
      </c>
      <c r="J16" s="405">
        <v>521.1806830339907</v>
      </c>
      <c r="K16" s="405">
        <v>78.032559853503244</v>
      </c>
      <c r="L16" s="405">
        <v>288.0826165525765</v>
      </c>
      <c r="M16" s="405">
        <v>0</v>
      </c>
      <c r="N16" s="405">
        <f t="shared" si="0"/>
        <v>5790.8534517254129</v>
      </c>
      <c r="O16" s="405">
        <v>28166.192922085276</v>
      </c>
    </row>
    <row r="17" spans="1:21" ht="15.75" thickBot="1" x14ac:dyDescent="0.3">
      <c r="B17" s="406" t="s">
        <v>469</v>
      </c>
      <c r="C17" s="407">
        <f>SUM(C7:C16)</f>
        <v>46039.431279551965</v>
      </c>
      <c r="D17" s="408">
        <f t="shared" ref="D17:N17" si="1">SUM(D7:D16)</f>
        <v>343058.69909696595</v>
      </c>
      <c r="E17" s="408">
        <f t="shared" si="1"/>
        <v>67608.270267572108</v>
      </c>
      <c r="F17" s="408">
        <f t="shared" si="1"/>
        <v>128473.58401494756</v>
      </c>
      <c r="G17" s="408">
        <f t="shared" si="1"/>
        <v>15936.02531118263</v>
      </c>
      <c r="H17" s="408">
        <f t="shared" si="1"/>
        <v>14637.14885525</v>
      </c>
      <c r="I17" s="408">
        <f t="shared" si="1"/>
        <v>6985.767501902923</v>
      </c>
      <c r="J17" s="408">
        <f t="shared" si="1"/>
        <v>24834.9061518296</v>
      </c>
      <c r="K17" s="408">
        <f t="shared" si="1"/>
        <v>33951.315599751244</v>
      </c>
      <c r="L17" s="408">
        <f t="shared" si="1"/>
        <v>33690.296266559693</v>
      </c>
      <c r="M17" s="408">
        <f t="shared" si="1"/>
        <v>0</v>
      </c>
      <c r="N17" s="408">
        <f t="shared" si="1"/>
        <v>715215.44434551359</v>
      </c>
      <c r="O17" s="409">
        <f>SUM(O7:O16)</f>
        <v>1225371.7023371276</v>
      </c>
    </row>
    <row r="18" spans="1:21" x14ac:dyDescent="0.25">
      <c r="B18" s="410" t="s">
        <v>470</v>
      </c>
      <c r="C18" s="411">
        <v>4467.3402481500025</v>
      </c>
      <c r="D18" s="412">
        <v>62462.675149550014</v>
      </c>
      <c r="E18" s="412">
        <v>11685.178946099997</v>
      </c>
      <c r="F18" s="412">
        <v>58575.307283499984</v>
      </c>
      <c r="G18" s="412">
        <v>12630.811904150003</v>
      </c>
      <c r="H18" s="412">
        <v>8515.0118689999981</v>
      </c>
      <c r="I18" s="412">
        <v>1097.5380446500012</v>
      </c>
      <c r="J18" s="412">
        <v>15934.300269350006</v>
      </c>
      <c r="K18" s="412">
        <v>60998.01524619999</v>
      </c>
      <c r="L18" s="412">
        <v>8776.7030562342061</v>
      </c>
      <c r="M18" s="412">
        <v>85.68</v>
      </c>
      <c r="N18" s="413">
        <f>SUM(C18:M18)</f>
        <v>245228.56201688419</v>
      </c>
      <c r="O18" s="414"/>
    </row>
    <row r="19" spans="1:21" x14ac:dyDescent="0.25">
      <c r="B19" s="410" t="s">
        <v>471</v>
      </c>
      <c r="C19" s="415">
        <v>-3321.4291786786457</v>
      </c>
      <c r="D19" s="416">
        <v>-1665.1270079441556</v>
      </c>
      <c r="E19" s="416">
        <v>-247.68683284165712</v>
      </c>
      <c r="F19" s="416">
        <v>-1497.4999128061165</v>
      </c>
      <c r="G19" s="416">
        <v>-345.55244624945919</v>
      </c>
      <c r="H19" s="416">
        <v>89.83562000000002</v>
      </c>
      <c r="I19" s="416">
        <v>946.06405911479112</v>
      </c>
      <c r="J19" s="416">
        <v>-182.80356605629038</v>
      </c>
      <c r="K19" s="416">
        <v>-158.87137487033334</v>
      </c>
      <c r="L19" s="416">
        <v>126.09010533186594</v>
      </c>
      <c r="M19" s="416">
        <v>0</v>
      </c>
      <c r="N19" s="417">
        <f>SUM(C19:M19)</f>
        <v>-6256.9805350000006</v>
      </c>
      <c r="O19" s="414"/>
    </row>
    <row r="20" spans="1:21" x14ac:dyDescent="0.25">
      <c r="B20" s="410" t="s">
        <v>472</v>
      </c>
      <c r="C20" s="415">
        <v>4586.9310244165717</v>
      </c>
      <c r="D20" s="416">
        <v>22378.947809999998</v>
      </c>
      <c r="E20" s="416">
        <v>11534.284035999999</v>
      </c>
      <c r="F20" s="416">
        <v>13996.425400099999</v>
      </c>
      <c r="G20" s="416">
        <v>5633.0144368500005</v>
      </c>
      <c r="H20" s="416">
        <v>1694.4559800000004</v>
      </c>
      <c r="I20" s="416">
        <v>28280.960433855518</v>
      </c>
      <c r="J20" s="416">
        <v>2390.8203349748323</v>
      </c>
      <c r="K20" s="416">
        <v>19321.385031991893</v>
      </c>
      <c r="L20" s="416">
        <v>2635.4536627614284</v>
      </c>
      <c r="M20" s="416">
        <v>0</v>
      </c>
      <c r="N20" s="417">
        <f t="shared" ref="N20:N21" si="2">SUM(C20:M20)</f>
        <v>112452.67815095026</v>
      </c>
      <c r="O20" s="414"/>
      <c r="U20" s="418"/>
    </row>
    <row r="21" spans="1:21" x14ac:dyDescent="0.25">
      <c r="B21" s="410" t="s">
        <v>473</v>
      </c>
      <c r="C21" s="415">
        <v>50597.925309708982</v>
      </c>
      <c r="D21" s="416">
        <v>42019.512229086373</v>
      </c>
      <c r="E21" s="416">
        <v>16022.652672156673</v>
      </c>
      <c r="F21" s="416">
        <v>69248.194956489999</v>
      </c>
      <c r="G21" s="416">
        <v>6446.8024325928218</v>
      </c>
      <c r="H21" s="416">
        <v>8993.7584607529261</v>
      </c>
      <c r="I21" s="416">
        <v>37933.200065735102</v>
      </c>
      <c r="J21" s="416">
        <v>8155.2298159125585</v>
      </c>
      <c r="K21" s="416">
        <v>2057.8403672394643</v>
      </c>
      <c r="L21" s="416">
        <v>8563.1225048610249</v>
      </c>
      <c r="M21" s="416">
        <v>0</v>
      </c>
      <c r="N21" s="417">
        <f t="shared" si="2"/>
        <v>250038.23881453593</v>
      </c>
      <c r="O21" s="414"/>
    </row>
    <row r="22" spans="1:21" x14ac:dyDescent="0.25">
      <c r="B22" s="410" t="s">
        <v>474</v>
      </c>
      <c r="C22" s="415">
        <v>55184.856334125558</v>
      </c>
      <c r="D22" s="416">
        <v>64398.460039086363</v>
      </c>
      <c r="E22" s="416">
        <v>27556.936708156674</v>
      </c>
      <c r="F22" s="416">
        <v>83244.620356589963</v>
      </c>
      <c r="G22" s="416">
        <v>12079.816869442824</v>
      </c>
      <c r="H22" s="416">
        <v>10688.214440752927</v>
      </c>
      <c r="I22" s="416">
        <v>66214.160499590624</v>
      </c>
      <c r="J22" s="416">
        <v>10546.050150887393</v>
      </c>
      <c r="K22" s="416">
        <v>21379.225399231356</v>
      </c>
      <c r="L22" s="416">
        <v>11198.576167622452</v>
      </c>
      <c r="M22" s="416">
        <v>0</v>
      </c>
      <c r="N22" s="417">
        <f>SUM(C22:M22)</f>
        <v>362490.91696548613</v>
      </c>
      <c r="O22" s="414"/>
    </row>
    <row r="23" spans="1:21" x14ac:dyDescent="0.25">
      <c r="B23" s="410" t="s">
        <v>475</v>
      </c>
      <c r="C23" s="415">
        <f>SUM(C18:C21)</f>
        <v>56330.76740359691</v>
      </c>
      <c r="D23" s="416">
        <f t="shared" ref="D23:N23" si="3">SUM(D18:D21)</f>
        <v>125196.00818069224</v>
      </c>
      <c r="E23" s="416">
        <f t="shared" si="3"/>
        <v>38994.428821415015</v>
      </c>
      <c r="F23" s="416">
        <f t="shared" si="3"/>
        <v>140322.42772728385</v>
      </c>
      <c r="G23" s="416">
        <f t="shared" si="3"/>
        <v>24365.076327343362</v>
      </c>
      <c r="H23" s="416">
        <f t="shared" si="3"/>
        <v>19293.061929752927</v>
      </c>
      <c r="I23" s="416">
        <f t="shared" si="3"/>
        <v>68257.762603355412</v>
      </c>
      <c r="J23" s="416">
        <f t="shared" si="3"/>
        <v>26297.546854181106</v>
      </c>
      <c r="K23" s="416">
        <f t="shared" si="3"/>
        <v>82218.369270561016</v>
      </c>
      <c r="L23" s="416">
        <f t="shared" si="3"/>
        <v>20101.369329188528</v>
      </c>
      <c r="M23" s="416">
        <f t="shared" si="3"/>
        <v>85.68</v>
      </c>
      <c r="N23" s="419">
        <f t="shared" si="3"/>
        <v>601462.49844737037</v>
      </c>
      <c r="O23" s="414"/>
    </row>
    <row r="24" spans="1:21" ht="15.75" thickBot="1" x14ac:dyDescent="0.3">
      <c r="A24" s="384" t="s">
        <v>476</v>
      </c>
      <c r="B24" s="420" t="s">
        <v>477</v>
      </c>
      <c r="C24" s="421">
        <f>C17+C23</f>
        <v>102370.19868314888</v>
      </c>
      <c r="D24" s="422">
        <f t="shared" ref="D24:M24" si="4">D17+D23</f>
        <v>468254.70727765816</v>
      </c>
      <c r="E24" s="422">
        <f t="shared" si="4"/>
        <v>106602.69908898712</v>
      </c>
      <c r="F24" s="422">
        <f t="shared" si="4"/>
        <v>268796.01174223144</v>
      </c>
      <c r="G24" s="422">
        <f t="shared" si="4"/>
        <v>40301.101638525994</v>
      </c>
      <c r="H24" s="422">
        <f t="shared" si="4"/>
        <v>33930.210785002928</v>
      </c>
      <c r="I24" s="422">
        <f t="shared" si="4"/>
        <v>75243.530105258338</v>
      </c>
      <c r="J24" s="422">
        <f t="shared" si="4"/>
        <v>51132.453006010706</v>
      </c>
      <c r="K24" s="422">
        <f t="shared" si="4"/>
        <v>116169.68487031225</v>
      </c>
      <c r="L24" s="422">
        <f t="shared" si="4"/>
        <v>53791.665595748222</v>
      </c>
      <c r="M24" s="422">
        <f t="shared" si="4"/>
        <v>85.68</v>
      </c>
      <c r="N24" s="423">
        <f>N17+N23</f>
        <v>1316677.9427928841</v>
      </c>
      <c r="O24" s="424" t="s">
        <v>478</v>
      </c>
    </row>
    <row r="25" spans="1:21" x14ac:dyDescent="0.25">
      <c r="C25" s="425"/>
      <c r="D25" s="425"/>
      <c r="E25" s="425"/>
      <c r="F25" s="425"/>
      <c r="G25" s="425"/>
      <c r="H25" s="425"/>
      <c r="I25" s="425"/>
      <c r="J25" s="425"/>
      <c r="K25" s="425"/>
      <c r="L25" s="425"/>
      <c r="M25" s="425"/>
      <c r="N25" s="426"/>
    </row>
    <row r="26" spans="1:21" x14ac:dyDescent="0.25">
      <c r="A26" s="427"/>
      <c r="B26" s="427"/>
      <c r="C26" s="428"/>
      <c r="D26" s="428"/>
      <c r="E26" s="428"/>
      <c r="F26" s="428"/>
      <c r="G26" s="428"/>
      <c r="H26" s="428"/>
      <c r="I26" s="428"/>
      <c r="J26" s="428"/>
      <c r="K26" s="428"/>
      <c r="L26" s="428"/>
      <c r="M26" s="428"/>
      <c r="N26" s="429"/>
      <c r="O26" s="427"/>
      <c r="P26" s="427"/>
    </row>
    <row r="27" spans="1:21" s="389" customFormat="1" x14ac:dyDescent="0.25">
      <c r="C27" s="430"/>
      <c r="D27" s="430"/>
      <c r="E27" s="430"/>
      <c r="F27" s="430"/>
      <c r="G27" s="430"/>
      <c r="H27" s="430"/>
      <c r="I27" s="430"/>
      <c r="J27" s="430"/>
      <c r="K27" s="430"/>
      <c r="L27" s="430"/>
      <c r="M27" s="430"/>
      <c r="N27" s="431"/>
    </row>
    <row r="28" spans="1:21" ht="21" x14ac:dyDescent="0.35">
      <c r="A28" s="386">
        <v>2</v>
      </c>
      <c r="B28" s="432" t="s">
        <v>510</v>
      </c>
      <c r="C28" s="387"/>
      <c r="D28" s="387"/>
      <c r="E28" s="387"/>
      <c r="F28" s="387"/>
      <c r="G28" s="387"/>
      <c r="H28" s="387"/>
      <c r="I28" s="387"/>
      <c r="J28" s="387"/>
      <c r="K28" s="387"/>
      <c r="L28" s="387"/>
    </row>
    <row r="29" spans="1:21" s="389" customFormat="1" ht="15.75" thickBot="1" x14ac:dyDescent="0.3">
      <c r="C29" s="430"/>
      <c r="D29" s="430"/>
      <c r="E29" s="430"/>
      <c r="F29" s="391" t="s">
        <v>479</v>
      </c>
      <c r="G29" s="430"/>
      <c r="H29" s="430"/>
      <c r="I29" s="430"/>
      <c r="J29" s="430"/>
      <c r="K29" s="430"/>
      <c r="L29" s="430"/>
      <c r="M29" s="430"/>
      <c r="N29" s="431"/>
    </row>
    <row r="30" spans="1:21" s="433" customFormat="1" ht="83.65" customHeight="1" thickBot="1" x14ac:dyDescent="0.3">
      <c r="B30" s="393" t="s">
        <v>480</v>
      </c>
      <c r="C30" s="393" t="s">
        <v>446</v>
      </c>
      <c r="D30" s="394" t="s">
        <v>447</v>
      </c>
      <c r="E30" s="394" t="s">
        <v>448</v>
      </c>
      <c r="F30" s="394" t="s">
        <v>449</v>
      </c>
      <c r="G30" s="394" t="s">
        <v>450</v>
      </c>
      <c r="H30" s="394" t="s">
        <v>451</v>
      </c>
      <c r="I30" s="394" t="s">
        <v>452</v>
      </c>
      <c r="J30" s="394" t="s">
        <v>453</v>
      </c>
      <c r="K30" s="394" t="s">
        <v>454</v>
      </c>
      <c r="L30" s="394" t="s">
        <v>455</v>
      </c>
      <c r="M30" s="394" t="s">
        <v>456</v>
      </c>
      <c r="N30" s="394" t="s">
        <v>457</v>
      </c>
      <c r="O30" s="395" t="s">
        <v>458</v>
      </c>
    </row>
    <row r="31" spans="1:21" x14ac:dyDescent="0.25">
      <c r="A31" s="384" t="s">
        <v>481</v>
      </c>
      <c r="B31" s="396" t="s">
        <v>460</v>
      </c>
      <c r="C31" s="434">
        <f>C7/C$24</f>
        <v>0.21296083600773336</v>
      </c>
      <c r="D31" s="435">
        <f t="shared" ref="D31:N31" si="5">D7/D$24</f>
        <v>6.3337989676996193E-2</v>
      </c>
      <c r="E31" s="435">
        <f t="shared" si="5"/>
        <v>0</v>
      </c>
      <c r="F31" s="435">
        <f t="shared" si="5"/>
        <v>1.5913790558453204E-2</v>
      </c>
      <c r="G31" s="435">
        <f t="shared" si="5"/>
        <v>0</v>
      </c>
      <c r="H31" s="435">
        <f t="shared" si="5"/>
        <v>7.1285213303834874E-5</v>
      </c>
      <c r="I31" s="435">
        <f t="shared" si="5"/>
        <v>0</v>
      </c>
      <c r="J31" s="435">
        <f t="shared" si="5"/>
        <v>6.3259123807487896E-3</v>
      </c>
      <c r="K31" s="435">
        <f t="shared" si="5"/>
        <v>1.5868566113566757E-2</v>
      </c>
      <c r="L31" s="435">
        <f t="shared" si="5"/>
        <v>1.473366139315728E-2</v>
      </c>
      <c r="M31" s="435">
        <f t="shared" si="5"/>
        <v>0</v>
      </c>
      <c r="N31" s="435">
        <f t="shared" si="5"/>
        <v>4.4580826553654536E-2</v>
      </c>
      <c r="O31" s="435">
        <f t="shared" ref="O31:O41" si="6">O7/$O$17</f>
        <v>4.8294443471671458E-2</v>
      </c>
      <c r="S31" s="418"/>
    </row>
    <row r="32" spans="1:21" ht="45" x14ac:dyDescent="0.25">
      <c r="A32" s="384" t="s">
        <v>482</v>
      </c>
      <c r="B32" s="399" t="s">
        <v>461</v>
      </c>
      <c r="C32" s="436">
        <f t="shared" ref="C32:N47" si="7">C8/C$24</f>
        <v>0.18228052145973037</v>
      </c>
      <c r="D32" s="437">
        <f t="shared" si="7"/>
        <v>0.59740306917966612</v>
      </c>
      <c r="E32" s="437">
        <f t="shared" si="7"/>
        <v>0.51575391510025981</v>
      </c>
      <c r="F32" s="437">
        <f t="shared" si="7"/>
        <v>0.20466646467488919</v>
      </c>
      <c r="G32" s="437">
        <f t="shared" si="7"/>
        <v>0.10479884794542192</v>
      </c>
      <c r="H32" s="437">
        <f t="shared" si="7"/>
        <v>0.2441021641787928</v>
      </c>
      <c r="I32" s="437">
        <f t="shared" si="7"/>
        <v>3.1132079077758609E-2</v>
      </c>
      <c r="J32" s="437">
        <f t="shared" si="7"/>
        <v>0.17153046398101476</v>
      </c>
      <c r="K32" s="437">
        <f t="shared" si="7"/>
        <v>0.16113231157942656</v>
      </c>
      <c r="L32" s="437">
        <f t="shared" si="7"/>
        <v>0.17909145806382473</v>
      </c>
      <c r="M32" s="437">
        <f t="shared" si="7"/>
        <v>0</v>
      </c>
      <c r="N32" s="437">
        <f t="shared" si="7"/>
        <v>0.34963956779770033</v>
      </c>
      <c r="O32" s="437">
        <f t="shared" si="6"/>
        <v>0.57062991184490031</v>
      </c>
      <c r="P32" s="438">
        <f>O32*D32</f>
        <v>0.34089606070186573</v>
      </c>
      <c r="T32" s="418"/>
    </row>
    <row r="33" spans="1:27" x14ac:dyDescent="0.25">
      <c r="B33" s="399" t="s">
        <v>67</v>
      </c>
      <c r="C33" s="439">
        <f t="shared" si="7"/>
        <v>3.8831182535772016E-2</v>
      </c>
      <c r="D33" s="440">
        <f t="shared" si="7"/>
        <v>8.5791327501900244E-3</v>
      </c>
      <c r="E33" s="440">
        <f t="shared" si="7"/>
        <v>6.6416801695018582E-2</v>
      </c>
      <c r="F33" s="440">
        <f t="shared" si="7"/>
        <v>1.3460616564912211E-2</v>
      </c>
      <c r="G33" s="440">
        <f t="shared" si="7"/>
        <v>2.1950392242296848E-2</v>
      </c>
      <c r="H33" s="440">
        <f t="shared" si="7"/>
        <v>2.0346311162298836E-3</v>
      </c>
      <c r="I33" s="440">
        <f t="shared" si="7"/>
        <v>5.4869722371892582E-2</v>
      </c>
      <c r="J33" s="440">
        <f t="shared" si="7"/>
        <v>3.9991740150131676E-2</v>
      </c>
      <c r="K33" s="440">
        <f t="shared" si="7"/>
        <v>1.0472261746421694E-2</v>
      </c>
      <c r="L33" s="440">
        <f t="shared" si="7"/>
        <v>1.8155651511782417E-2</v>
      </c>
      <c r="M33" s="440">
        <f t="shared" si="7"/>
        <v>0</v>
      </c>
      <c r="N33" s="440">
        <f t="shared" si="7"/>
        <v>2.1274037138094271E-2</v>
      </c>
      <c r="O33" s="440">
        <f t="shared" si="6"/>
        <v>7.1925662728215892E-2</v>
      </c>
      <c r="U33" s="418"/>
    </row>
    <row r="34" spans="1:27" ht="45" x14ac:dyDescent="0.25">
      <c r="B34" s="399" t="s">
        <v>462</v>
      </c>
      <c r="C34" s="436">
        <f t="shared" si="7"/>
        <v>4.5050129691634978E-3</v>
      </c>
      <c r="D34" s="437">
        <f t="shared" si="7"/>
        <v>2.2290883921427536E-2</v>
      </c>
      <c r="E34" s="437">
        <f t="shared" si="7"/>
        <v>1.0106479456111459E-2</v>
      </c>
      <c r="F34" s="437">
        <f t="shared" si="7"/>
        <v>0.12627965935735341</v>
      </c>
      <c r="G34" s="437">
        <f t="shared" si="7"/>
        <v>5.2275172692387892E-2</v>
      </c>
      <c r="H34" s="437">
        <f t="shared" si="7"/>
        <v>0.11556945894371855</v>
      </c>
      <c r="I34" s="437">
        <f t="shared" si="7"/>
        <v>3.9346477904245262E-4</v>
      </c>
      <c r="J34" s="437">
        <f t="shared" si="7"/>
        <v>9.6499438664880741E-2</v>
      </c>
      <c r="K34" s="437">
        <f t="shared" si="7"/>
        <v>2.7321598956506436E-2</v>
      </c>
      <c r="L34" s="437">
        <f t="shared" si="7"/>
        <v>5.1860689319815433E-2</v>
      </c>
      <c r="M34" s="437">
        <f t="shared" si="7"/>
        <v>0</v>
      </c>
      <c r="N34" s="437">
        <f t="shared" si="7"/>
        <v>4.7753024017980601E-2</v>
      </c>
      <c r="O34" s="437">
        <f t="shared" si="6"/>
        <v>7.937017608551418E-2</v>
      </c>
      <c r="V34" s="418"/>
    </row>
    <row r="35" spans="1:27" x14ac:dyDescent="0.25">
      <c r="B35" s="399" t="s">
        <v>463</v>
      </c>
      <c r="C35" s="439">
        <f t="shared" si="7"/>
        <v>4.6544740793343472E-4</v>
      </c>
      <c r="D35" s="440">
        <f t="shared" si="7"/>
        <v>3.367010547749722E-3</v>
      </c>
      <c r="E35" s="440">
        <f t="shared" si="7"/>
        <v>3.1235596115944978E-3</v>
      </c>
      <c r="F35" s="440">
        <f t="shared" si="7"/>
        <v>1.2213716112694733E-2</v>
      </c>
      <c r="G35" s="440">
        <f t="shared" si="7"/>
        <v>7.7101875465000275E-2</v>
      </c>
      <c r="H35" s="440">
        <f t="shared" si="7"/>
        <v>1.7239514107570367E-2</v>
      </c>
      <c r="I35" s="440">
        <f t="shared" si="7"/>
        <v>5.9651916878812584E-4</v>
      </c>
      <c r="J35" s="440">
        <f t="shared" si="7"/>
        <v>2.8536114840347557E-2</v>
      </c>
      <c r="K35" s="440">
        <f t="shared" si="7"/>
        <v>1.7632532130371331E-2</v>
      </c>
      <c r="L35" s="440">
        <f t="shared" si="7"/>
        <v>5.2524363423892349E-2</v>
      </c>
      <c r="M35" s="440">
        <f t="shared" si="7"/>
        <v>0</v>
      </c>
      <c r="N35" s="440">
        <f t="shared" si="7"/>
        <v>1.162791550589257E-2</v>
      </c>
      <c r="O35" s="440">
        <f t="shared" si="6"/>
        <v>2.8736675242978595E-2</v>
      </c>
      <c r="W35" s="418"/>
    </row>
    <row r="36" spans="1:27" x14ac:dyDescent="0.25">
      <c r="B36" s="399" t="s">
        <v>464</v>
      </c>
      <c r="C36" s="436">
        <f t="shared" si="7"/>
        <v>1.5165128088669155E-3</v>
      </c>
      <c r="D36" s="437">
        <f t="shared" si="7"/>
        <v>7.0933426878770234E-3</v>
      </c>
      <c r="E36" s="437">
        <f t="shared" si="7"/>
        <v>9.4678496538913633E-3</v>
      </c>
      <c r="F36" s="437">
        <f t="shared" si="7"/>
        <v>3.1782861779754749E-2</v>
      </c>
      <c r="G36" s="437">
        <f t="shared" si="7"/>
        <v>9.8315794927270866E-3</v>
      </c>
      <c r="H36" s="437">
        <f t="shared" si="7"/>
        <v>6.1225883695857249E-3</v>
      </c>
      <c r="I36" s="437">
        <f t="shared" si="7"/>
        <v>1.2026334543038131E-3</v>
      </c>
      <c r="J36" s="437">
        <f t="shared" si="7"/>
        <v>1.6100342738611682E-2</v>
      </c>
      <c r="K36" s="437">
        <f t="shared" si="7"/>
        <v>3.1047465362438738E-3</v>
      </c>
      <c r="L36" s="437">
        <f t="shared" si="7"/>
        <v>5.039537095171887E-3</v>
      </c>
      <c r="M36" s="437">
        <f t="shared" si="7"/>
        <v>0</v>
      </c>
      <c r="N36" s="437">
        <f t="shared" si="7"/>
        <v>1.1527958560109554E-2</v>
      </c>
      <c r="O36" s="437">
        <f t="shared" si="6"/>
        <v>1.8189965179265348E-2</v>
      </c>
      <c r="X36" s="418"/>
    </row>
    <row r="37" spans="1:27" x14ac:dyDescent="0.25">
      <c r="B37" s="399" t="s">
        <v>465</v>
      </c>
      <c r="C37" s="439">
        <f t="shared" si="7"/>
        <v>8.9361749080893807E-4</v>
      </c>
      <c r="D37" s="440">
        <f t="shared" si="7"/>
        <v>2.7935630271827944E-3</v>
      </c>
      <c r="E37" s="440">
        <f t="shared" si="7"/>
        <v>2.3824312380217563E-3</v>
      </c>
      <c r="F37" s="440">
        <f t="shared" si="7"/>
        <v>1.5323393344968503E-2</v>
      </c>
      <c r="G37" s="440">
        <f t="shared" si="7"/>
        <v>1.0827096880457967E-2</v>
      </c>
      <c r="H37" s="440">
        <f t="shared" si="7"/>
        <v>2.3340922430186372E-3</v>
      </c>
      <c r="I37" s="440">
        <f t="shared" si="7"/>
        <v>6.7478122226054824E-4</v>
      </c>
      <c r="J37" s="440">
        <f t="shared" si="7"/>
        <v>1.0199204657195348E-2</v>
      </c>
      <c r="K37" s="440">
        <f t="shared" si="7"/>
        <v>6.1482009600912768E-3</v>
      </c>
      <c r="L37" s="440">
        <f t="shared" si="7"/>
        <v>9.8760700612974383E-3</v>
      </c>
      <c r="M37" s="440">
        <f t="shared" si="7"/>
        <v>0</v>
      </c>
      <c r="N37" s="440">
        <f t="shared" si="7"/>
        <v>6.1561961858009563E-3</v>
      </c>
      <c r="O37" s="440">
        <f t="shared" si="6"/>
        <v>5.6832281948659261E-2</v>
      </c>
      <c r="Y37" s="418"/>
    </row>
    <row r="38" spans="1:27" ht="45" x14ac:dyDescent="0.25">
      <c r="B38" s="399" t="s">
        <v>466</v>
      </c>
      <c r="C38" s="436">
        <f t="shared" si="7"/>
        <v>7.2242461712972005E-3</v>
      </c>
      <c r="D38" s="437">
        <f t="shared" si="7"/>
        <v>1.6349252472988515E-2</v>
      </c>
      <c r="E38" s="437">
        <f t="shared" si="7"/>
        <v>1.8643495780953052E-2</v>
      </c>
      <c r="F38" s="437">
        <f t="shared" si="7"/>
        <v>3.9003881003717204E-2</v>
      </c>
      <c r="G38" s="437">
        <f t="shared" si="7"/>
        <v>7.2764638947001845E-2</v>
      </c>
      <c r="H38" s="437">
        <f t="shared" si="7"/>
        <v>9.8044993649631425E-3</v>
      </c>
      <c r="I38" s="437">
        <f t="shared" si="7"/>
        <v>2.5983314036549209E-3</v>
      </c>
      <c r="J38" s="437">
        <f t="shared" si="7"/>
        <v>7.8582330372883438E-2</v>
      </c>
      <c r="K38" s="437">
        <f t="shared" si="7"/>
        <v>3.9069786126217892E-2</v>
      </c>
      <c r="L38" s="437">
        <f t="shared" si="7"/>
        <v>0.22399594470182771</v>
      </c>
      <c r="M38" s="437">
        <f t="shared" si="7"/>
        <v>0</v>
      </c>
      <c r="N38" s="437">
        <f t="shared" si="7"/>
        <v>3.412627613022428E-2</v>
      </c>
      <c r="O38" s="437">
        <f t="shared" si="6"/>
        <v>2.3062778532671441E-2</v>
      </c>
      <c r="Z38" s="418"/>
    </row>
    <row r="39" spans="1:27" ht="45" x14ac:dyDescent="0.25">
      <c r="B39" s="399" t="s">
        <v>467</v>
      </c>
      <c r="C39" s="439">
        <f t="shared" si="7"/>
        <v>9.6041858633579122E-4</v>
      </c>
      <c r="D39" s="440">
        <f t="shared" si="7"/>
        <v>7.9865244791815469E-3</v>
      </c>
      <c r="E39" s="440">
        <f t="shared" si="7"/>
        <v>6.4481979854715162E-3</v>
      </c>
      <c r="F39" s="440">
        <f t="shared" si="7"/>
        <v>1.345686536496128E-2</v>
      </c>
      <c r="G39" s="440">
        <f t="shared" si="7"/>
        <v>3.0622369240971326E-2</v>
      </c>
      <c r="H39" s="440">
        <f t="shared" si="7"/>
        <v>8.1083793725184993E-3</v>
      </c>
      <c r="I39" s="440">
        <f t="shared" si="7"/>
        <v>1.1595499764812821E-3</v>
      </c>
      <c r="J39" s="440">
        <f t="shared" si="7"/>
        <v>2.7739225394879798E-2</v>
      </c>
      <c r="K39" s="440">
        <f t="shared" si="7"/>
        <v>1.083452651173643E-2</v>
      </c>
      <c r="L39" s="440">
        <f t="shared" si="7"/>
        <v>6.5677809216207791E-2</v>
      </c>
      <c r="M39" s="440">
        <f t="shared" si="7"/>
        <v>0</v>
      </c>
      <c r="N39" s="440">
        <f t="shared" si="7"/>
        <v>1.2113070512844604E-2</v>
      </c>
      <c r="O39" s="440">
        <f t="shared" si="6"/>
        <v>7.9972269020700121E-2</v>
      </c>
      <c r="AA39" s="418"/>
    </row>
    <row r="40" spans="1:27" ht="31.9" customHeight="1" thickBot="1" x14ac:dyDescent="0.3">
      <c r="B40" s="399" t="s">
        <v>468</v>
      </c>
      <c r="C40" s="441">
        <f t="shared" si="7"/>
        <v>9.6911262019175367E-5</v>
      </c>
      <c r="D40" s="442">
        <f t="shared" si="7"/>
        <v>3.4319069460945796E-3</v>
      </c>
      <c r="E40" s="442">
        <f t="shared" si="7"/>
        <v>1.8651351832393145E-3</v>
      </c>
      <c r="F40" s="442">
        <f t="shared" si="7"/>
        <v>5.8581643346121027E-3</v>
      </c>
      <c r="G40" s="442">
        <f t="shared" si="7"/>
        <v>1.5252089049116303E-2</v>
      </c>
      <c r="H40" s="442">
        <f t="shared" si="7"/>
        <v>2.6003246351638146E-2</v>
      </c>
      <c r="I40" s="442">
        <f t="shared" si="7"/>
        <v>2.1502061267336125E-4</v>
      </c>
      <c r="J40" s="442">
        <f t="shared" si="7"/>
        <v>1.0192757288071532E-2</v>
      </c>
      <c r="K40" s="442">
        <f t="shared" si="7"/>
        <v>6.717119009199005E-4</v>
      </c>
      <c r="L40" s="442">
        <f t="shared" si="7"/>
        <v>5.355525123865044E-3</v>
      </c>
      <c r="M40" s="442">
        <f t="shared" si="7"/>
        <v>0</v>
      </c>
      <c r="N40" s="442">
        <f t="shared" si="7"/>
        <v>4.3980788798224178E-3</v>
      </c>
      <c r="O40" s="442">
        <f t="shared" si="6"/>
        <v>2.2985835945423291E-2</v>
      </c>
    </row>
    <row r="41" spans="1:27" ht="15.75" thickBot="1" x14ac:dyDescent="0.3">
      <c r="A41" s="384" t="s">
        <v>483</v>
      </c>
      <c r="B41" s="406" t="s">
        <v>469</v>
      </c>
      <c r="C41" s="443">
        <f t="shared" si="7"/>
        <v>0.44973470669966081</v>
      </c>
      <c r="D41" s="444">
        <f t="shared" si="7"/>
        <v>0.73263267568935408</v>
      </c>
      <c r="E41" s="444">
        <f t="shared" si="7"/>
        <v>0.63420786570456134</v>
      </c>
      <c r="F41" s="444">
        <f t="shared" si="7"/>
        <v>0.47795941309631657</v>
      </c>
      <c r="G41" s="444">
        <f t="shared" si="7"/>
        <v>0.39542406195538149</v>
      </c>
      <c r="H41" s="444">
        <f t="shared" si="7"/>
        <v>0.4313898592613396</v>
      </c>
      <c r="I41" s="444">
        <f t="shared" si="7"/>
        <v>9.2842102066855683E-2</v>
      </c>
      <c r="J41" s="444">
        <f t="shared" si="7"/>
        <v>0.4856975304687654</v>
      </c>
      <c r="K41" s="444">
        <f t="shared" si="7"/>
        <v>0.29225624256150212</v>
      </c>
      <c r="L41" s="444">
        <f t="shared" si="7"/>
        <v>0.62631070991084214</v>
      </c>
      <c r="M41" s="444">
        <f t="shared" si="7"/>
        <v>0</v>
      </c>
      <c r="N41" s="444">
        <f t="shared" si="7"/>
        <v>0.54319695128212409</v>
      </c>
      <c r="O41" s="445">
        <f t="shared" si="6"/>
        <v>1</v>
      </c>
    </row>
    <row r="42" spans="1:27" x14ac:dyDescent="0.25">
      <c r="A42" s="384" t="s">
        <v>484</v>
      </c>
      <c r="B42" s="446" t="s">
        <v>470</v>
      </c>
      <c r="C42" s="447">
        <f t="shared" si="7"/>
        <v>4.3639069823211842E-2</v>
      </c>
      <c r="D42" s="448">
        <f t="shared" si="7"/>
        <v>0.1333946550429698</v>
      </c>
      <c r="E42" s="449">
        <f t="shared" si="7"/>
        <v>0.10961428787413476</v>
      </c>
      <c r="F42" s="450">
        <f t="shared" si="7"/>
        <v>0.21791732289418125</v>
      </c>
      <c r="G42" s="450">
        <f t="shared" si="7"/>
        <v>0.31341108283937158</v>
      </c>
      <c r="H42" s="450">
        <f t="shared" si="7"/>
        <v>0.25095664518428551</v>
      </c>
      <c r="I42" s="450">
        <f t="shared" si="7"/>
        <v>1.458647731060269E-2</v>
      </c>
      <c r="J42" s="450">
        <f t="shared" si="7"/>
        <v>0.31162792576129494</v>
      </c>
      <c r="K42" s="450">
        <f t="shared" si="7"/>
        <v>0.52507687624612243</v>
      </c>
      <c r="L42" s="450">
        <f t="shared" si="7"/>
        <v>0.16316102056018006</v>
      </c>
      <c r="M42" s="450">
        <f t="shared" si="7"/>
        <v>1</v>
      </c>
      <c r="N42" s="451">
        <f t="shared" si="7"/>
        <v>0.18624794571762573</v>
      </c>
      <c r="O42" s="452"/>
    </row>
    <row r="43" spans="1:27" x14ac:dyDescent="0.25">
      <c r="B43" s="453" t="s">
        <v>471</v>
      </c>
      <c r="C43" s="454">
        <f t="shared" si="7"/>
        <v>-3.244527432206093E-2</v>
      </c>
      <c r="D43" s="455">
        <f t="shared" si="7"/>
        <v>-3.5560283368529927E-3</v>
      </c>
      <c r="E43" s="456">
        <f t="shared" si="7"/>
        <v>-2.3234574261098147E-3</v>
      </c>
      <c r="F43" s="457">
        <f t="shared" si="7"/>
        <v>-5.5711388837204213E-3</v>
      </c>
      <c r="G43" s="457">
        <f t="shared" si="7"/>
        <v>-8.5742680026177492E-3</v>
      </c>
      <c r="H43" s="457">
        <f t="shared" si="7"/>
        <v>2.647658765494824E-3</v>
      </c>
      <c r="I43" s="457">
        <f t="shared" si="7"/>
        <v>1.2573360896163963E-2</v>
      </c>
      <c r="J43" s="457">
        <f t="shared" si="7"/>
        <v>-3.5750986958282935E-3</v>
      </c>
      <c r="K43" s="457">
        <f t="shared" si="7"/>
        <v>-1.3675803205258907E-3</v>
      </c>
      <c r="L43" s="457">
        <f t="shared" si="7"/>
        <v>2.3440453820383709E-3</v>
      </c>
      <c r="M43" s="457">
        <f t="shared" si="7"/>
        <v>0</v>
      </c>
      <c r="N43" s="458">
        <f t="shared" si="7"/>
        <v>-4.752096417539999E-3</v>
      </c>
      <c r="O43" s="452"/>
    </row>
    <row r="44" spans="1:27" x14ac:dyDescent="0.25">
      <c r="A44" s="384" t="s">
        <v>485</v>
      </c>
      <c r="B44" s="453" t="s">
        <v>472</v>
      </c>
      <c r="C44" s="454">
        <f t="shared" si="7"/>
        <v>4.4807288482596498E-2</v>
      </c>
      <c r="D44" s="459">
        <f t="shared" si="7"/>
        <v>4.7792253793041077E-2</v>
      </c>
      <c r="E44" s="456">
        <f t="shared" si="7"/>
        <v>0.10819879922901107</v>
      </c>
      <c r="F44" s="457">
        <f t="shared" si="7"/>
        <v>5.2070807559162061E-2</v>
      </c>
      <c r="G44" s="457">
        <f t="shared" si="7"/>
        <v>0.13977321233981105</v>
      </c>
      <c r="H44" s="457">
        <f t="shared" si="7"/>
        <v>4.9939447495237661E-2</v>
      </c>
      <c r="I44" s="457">
        <f t="shared" si="7"/>
        <v>0.3758590325878281</v>
      </c>
      <c r="J44" s="457">
        <f t="shared" si="7"/>
        <v>4.6757395634701653E-2</v>
      </c>
      <c r="K44" s="457">
        <f t="shared" si="7"/>
        <v>0.16632037053007079</v>
      </c>
      <c r="L44" s="457">
        <f t="shared" si="7"/>
        <v>4.8993717401636633E-2</v>
      </c>
      <c r="M44" s="457">
        <f t="shared" si="7"/>
        <v>0</v>
      </c>
      <c r="N44" s="458">
        <f t="shared" si="7"/>
        <v>8.5406365897206557E-2</v>
      </c>
      <c r="O44" s="452"/>
    </row>
    <row r="45" spans="1:27" x14ac:dyDescent="0.25">
      <c r="A45" s="384" t="s">
        <v>486</v>
      </c>
      <c r="B45" s="453" t="s">
        <v>473</v>
      </c>
      <c r="C45" s="454">
        <f t="shared" si="7"/>
        <v>0.49426420931659176</v>
      </c>
      <c r="D45" s="459">
        <f t="shared" si="7"/>
        <v>8.9736443811488084E-2</v>
      </c>
      <c r="E45" s="456">
        <f t="shared" si="7"/>
        <v>0.15030250461840264</v>
      </c>
      <c r="F45" s="457">
        <f t="shared" si="7"/>
        <v>0.25762359533406048</v>
      </c>
      <c r="G45" s="457">
        <f t="shared" si="7"/>
        <v>0.1599659108680537</v>
      </c>
      <c r="H45" s="457">
        <f t="shared" si="7"/>
        <v>0.26506638929364229</v>
      </c>
      <c r="I45" s="457">
        <f t="shared" si="7"/>
        <v>0.50413902713854952</v>
      </c>
      <c r="J45" s="457">
        <f t="shared" si="7"/>
        <v>0.15949224683106633</v>
      </c>
      <c r="K45" s="457">
        <f t="shared" si="7"/>
        <v>1.7714090982830544E-2</v>
      </c>
      <c r="L45" s="457">
        <f t="shared" si="7"/>
        <v>0.15919050674530272</v>
      </c>
      <c r="M45" s="457">
        <f t="shared" si="7"/>
        <v>0</v>
      </c>
      <c r="N45" s="458">
        <f t="shared" si="7"/>
        <v>0.18990083352058357</v>
      </c>
      <c r="O45" s="452"/>
    </row>
    <row r="46" spans="1:27" x14ac:dyDescent="0.25">
      <c r="B46" s="453" t="s">
        <v>474</v>
      </c>
      <c r="C46" s="454">
        <f t="shared" si="7"/>
        <v>0.53907149779918828</v>
      </c>
      <c r="D46" s="455">
        <f t="shared" si="7"/>
        <v>0.13752869760452915</v>
      </c>
      <c r="E46" s="456">
        <f t="shared" si="7"/>
        <v>0.25850130384741371</v>
      </c>
      <c r="F46" s="457">
        <f t="shared" si="7"/>
        <v>0.30969440289322242</v>
      </c>
      <c r="G46" s="457">
        <f t="shared" si="7"/>
        <v>0.29973912320786478</v>
      </c>
      <c r="H46" s="457">
        <f t="shared" si="7"/>
        <v>0.31500583678887994</v>
      </c>
      <c r="I46" s="457">
        <f t="shared" si="7"/>
        <v>0.87999805972637768</v>
      </c>
      <c r="J46" s="457">
        <f t="shared" si="7"/>
        <v>0.20624964246576802</v>
      </c>
      <c r="K46" s="457">
        <f t="shared" si="7"/>
        <v>0.18403446151290134</v>
      </c>
      <c r="L46" s="457">
        <f t="shared" si="7"/>
        <v>0.20818422414693932</v>
      </c>
      <c r="M46" s="457">
        <f t="shared" si="7"/>
        <v>0</v>
      </c>
      <c r="N46" s="458">
        <f t="shared" si="7"/>
        <v>0.27530719941779008</v>
      </c>
      <c r="O46" s="452"/>
    </row>
    <row r="47" spans="1:27" ht="15.75" thickBot="1" x14ac:dyDescent="0.3">
      <c r="A47" s="384" t="s">
        <v>487</v>
      </c>
      <c r="B47" s="453" t="s">
        <v>475</v>
      </c>
      <c r="C47" s="460">
        <f t="shared" si="7"/>
        <v>0.55026529330033913</v>
      </c>
      <c r="D47" s="461">
        <f t="shared" si="7"/>
        <v>0.26736732431064597</v>
      </c>
      <c r="E47" s="462">
        <f t="shared" si="7"/>
        <v>0.36579213429543866</v>
      </c>
      <c r="F47" s="463">
        <f t="shared" si="7"/>
        <v>0.52204058690368327</v>
      </c>
      <c r="G47" s="463">
        <f t="shared" si="7"/>
        <v>0.6045759380446184</v>
      </c>
      <c r="H47" s="463">
        <f t="shared" si="7"/>
        <v>0.56861014073866034</v>
      </c>
      <c r="I47" s="463">
        <f t="shared" si="7"/>
        <v>0.90715789793314427</v>
      </c>
      <c r="J47" s="463">
        <f t="shared" si="7"/>
        <v>0.5143024695312346</v>
      </c>
      <c r="K47" s="463">
        <f t="shared" si="7"/>
        <v>0.70774375743849793</v>
      </c>
      <c r="L47" s="463">
        <f t="shared" si="7"/>
        <v>0.37368929008915786</v>
      </c>
      <c r="M47" s="463">
        <f t="shared" si="7"/>
        <v>1</v>
      </c>
      <c r="N47" s="464">
        <f t="shared" si="7"/>
        <v>0.45680304871787586</v>
      </c>
      <c r="O47" s="452"/>
    </row>
    <row r="48" spans="1:27" ht="15.75" thickBot="1" x14ac:dyDescent="0.3">
      <c r="B48" s="465" t="s">
        <v>477</v>
      </c>
      <c r="C48" s="466">
        <f t="shared" ref="C48:N48" si="8">C24/C$24</f>
        <v>1</v>
      </c>
      <c r="D48" s="467">
        <f t="shared" si="8"/>
        <v>1</v>
      </c>
      <c r="E48" s="466">
        <f t="shared" si="8"/>
        <v>1</v>
      </c>
      <c r="F48" s="466">
        <f t="shared" si="8"/>
        <v>1</v>
      </c>
      <c r="G48" s="466">
        <f t="shared" si="8"/>
        <v>1</v>
      </c>
      <c r="H48" s="466">
        <f t="shared" si="8"/>
        <v>1</v>
      </c>
      <c r="I48" s="466">
        <f t="shared" si="8"/>
        <v>1</v>
      </c>
      <c r="J48" s="466">
        <f t="shared" si="8"/>
        <v>1</v>
      </c>
      <c r="K48" s="466">
        <f t="shared" si="8"/>
        <v>1</v>
      </c>
      <c r="L48" s="466">
        <f t="shared" si="8"/>
        <v>1</v>
      </c>
      <c r="M48" s="466">
        <f t="shared" si="8"/>
        <v>1</v>
      </c>
      <c r="N48" s="468">
        <f t="shared" si="8"/>
        <v>1</v>
      </c>
      <c r="O48" s="452"/>
    </row>
    <row r="49" spans="1:24" x14ac:dyDescent="0.25">
      <c r="D49" s="418"/>
    </row>
    <row r="50" spans="1:24" ht="21" x14ac:dyDescent="0.35">
      <c r="A50" s="386">
        <v>3</v>
      </c>
      <c r="B50" s="432" t="s">
        <v>511</v>
      </c>
      <c r="C50" s="387"/>
      <c r="D50" s="387"/>
      <c r="E50" s="387"/>
      <c r="F50" s="387"/>
      <c r="G50" s="387"/>
      <c r="H50" s="387"/>
      <c r="I50" s="387"/>
      <c r="J50" s="387"/>
      <c r="K50" s="387"/>
      <c r="L50" s="387"/>
    </row>
    <row r="51" spans="1:24" s="389" customFormat="1" x14ac:dyDescent="0.25">
      <c r="C51" s="391" t="s">
        <v>512</v>
      </c>
      <c r="D51" s="430"/>
      <c r="E51" s="430"/>
      <c r="G51" s="430"/>
      <c r="H51" s="430"/>
      <c r="I51" s="430"/>
      <c r="J51" s="430"/>
      <c r="K51" s="430"/>
      <c r="L51" s="430"/>
      <c r="M51" s="430"/>
      <c r="N51" s="431"/>
    </row>
    <row r="52" spans="1:24" ht="15.75" thickBot="1" x14ac:dyDescent="0.3">
      <c r="D52" s="384">
        <v>1</v>
      </c>
      <c r="E52" s="384">
        <v>2</v>
      </c>
      <c r="F52" s="384">
        <v>3</v>
      </c>
      <c r="G52" s="384">
        <v>4</v>
      </c>
      <c r="H52" s="384">
        <v>5</v>
      </c>
      <c r="I52" s="384">
        <v>6</v>
      </c>
      <c r="J52" s="384">
        <v>7</v>
      </c>
      <c r="K52" s="384">
        <v>8</v>
      </c>
      <c r="L52" s="384">
        <v>9</v>
      </c>
      <c r="M52" s="384">
        <v>10</v>
      </c>
      <c r="O52" s="384" t="s">
        <v>446</v>
      </c>
      <c r="P52" s="384" t="s">
        <v>447</v>
      </c>
      <c r="Q52" s="384" t="s">
        <v>448</v>
      </c>
      <c r="R52" s="384" t="s">
        <v>449</v>
      </c>
      <c r="S52" s="384" t="s">
        <v>450</v>
      </c>
      <c r="T52" s="384" t="s">
        <v>451</v>
      </c>
      <c r="U52" s="384" t="s">
        <v>452</v>
      </c>
      <c r="V52" s="384" t="s">
        <v>453</v>
      </c>
      <c r="W52" s="384" t="s">
        <v>454</v>
      </c>
      <c r="X52" s="384" t="s">
        <v>455</v>
      </c>
    </row>
    <row r="53" spans="1:24" x14ac:dyDescent="0.25">
      <c r="B53" s="384" t="s">
        <v>460</v>
      </c>
      <c r="C53" s="384">
        <v>1</v>
      </c>
      <c r="D53" s="446">
        <f t="array" ref="D53:M62">_xlfn.MUNIT(10)</f>
        <v>1</v>
      </c>
      <c r="E53" s="469">
        <v>0</v>
      </c>
      <c r="F53" s="469">
        <v>0</v>
      </c>
      <c r="G53" s="469">
        <v>0</v>
      </c>
      <c r="H53" s="469">
        <v>0</v>
      </c>
      <c r="I53" s="469">
        <v>0</v>
      </c>
      <c r="J53" s="469">
        <v>0</v>
      </c>
      <c r="K53" s="469">
        <v>0</v>
      </c>
      <c r="L53" s="469">
        <v>0</v>
      </c>
      <c r="M53" s="470">
        <v>0</v>
      </c>
      <c r="O53" s="474">
        <v>0.212960836007733</v>
      </c>
      <c r="P53" s="475">
        <v>6.3337989676996193E-2</v>
      </c>
      <c r="Q53" s="475">
        <v>0</v>
      </c>
      <c r="R53" s="475">
        <v>1.5913790558453204E-2</v>
      </c>
      <c r="S53" s="475">
        <v>0</v>
      </c>
      <c r="T53" s="475">
        <v>7.1285213303834874E-5</v>
      </c>
      <c r="U53" s="475">
        <v>0</v>
      </c>
      <c r="V53" s="475">
        <v>6.3259123807487896E-3</v>
      </c>
      <c r="W53" s="475">
        <v>1.5868566113566757E-2</v>
      </c>
      <c r="X53" s="476">
        <v>1.473366139315728E-2</v>
      </c>
    </row>
    <row r="54" spans="1:24" x14ac:dyDescent="0.25">
      <c r="B54" s="384" t="s">
        <v>461</v>
      </c>
      <c r="C54" s="384">
        <v>2</v>
      </c>
      <c r="D54" s="453">
        <v>0</v>
      </c>
      <c r="E54" s="471">
        <v>1</v>
      </c>
      <c r="F54" s="471">
        <v>0</v>
      </c>
      <c r="G54" s="471">
        <v>0</v>
      </c>
      <c r="H54" s="471">
        <v>0</v>
      </c>
      <c r="I54" s="471">
        <v>0</v>
      </c>
      <c r="J54" s="471">
        <v>0</v>
      </c>
      <c r="K54" s="471">
        <v>0</v>
      </c>
      <c r="L54" s="471">
        <v>0</v>
      </c>
      <c r="M54" s="414">
        <v>0</v>
      </c>
      <c r="O54" s="477">
        <v>0.18228052145973037</v>
      </c>
      <c r="P54" s="478">
        <v>0.59740306917966612</v>
      </c>
      <c r="Q54" s="478">
        <v>0.51575391510025981</v>
      </c>
      <c r="R54" s="478">
        <v>0.20466646467488919</v>
      </c>
      <c r="S54" s="478">
        <v>0.10479884794542192</v>
      </c>
      <c r="T54" s="478">
        <v>0.2441021641787928</v>
      </c>
      <c r="U54" s="478">
        <v>3.1132079077758609E-2</v>
      </c>
      <c r="V54" s="478">
        <v>0.17153046398101476</v>
      </c>
      <c r="W54" s="478">
        <v>0.16113231157942656</v>
      </c>
      <c r="X54" s="479">
        <v>0.17909145806382473</v>
      </c>
    </row>
    <row r="55" spans="1:24" x14ac:dyDescent="0.25">
      <c r="B55" s="384" t="s">
        <v>67</v>
      </c>
      <c r="C55" s="384">
        <v>3</v>
      </c>
      <c r="D55" s="453">
        <v>0</v>
      </c>
      <c r="E55" s="471">
        <v>0</v>
      </c>
      <c r="F55" s="471">
        <v>1</v>
      </c>
      <c r="G55" s="471">
        <v>0</v>
      </c>
      <c r="H55" s="471">
        <v>0</v>
      </c>
      <c r="I55" s="471">
        <v>0</v>
      </c>
      <c r="J55" s="471">
        <v>0</v>
      </c>
      <c r="K55" s="471">
        <v>0</v>
      </c>
      <c r="L55" s="471">
        <v>0</v>
      </c>
      <c r="M55" s="414">
        <v>0</v>
      </c>
      <c r="O55" s="477">
        <v>3.8831182535772016E-2</v>
      </c>
      <c r="P55" s="478">
        <v>8.5791327501900244E-3</v>
      </c>
      <c r="Q55" s="478">
        <v>6.6416801695018582E-2</v>
      </c>
      <c r="R55" s="478">
        <v>1.3460616564912211E-2</v>
      </c>
      <c r="S55" s="478">
        <v>2.1950392242296848E-2</v>
      </c>
      <c r="T55" s="478">
        <v>2.0346311162298836E-3</v>
      </c>
      <c r="U55" s="478">
        <v>5.4869722371892582E-2</v>
      </c>
      <c r="V55" s="478">
        <v>3.9991740150131676E-2</v>
      </c>
      <c r="W55" s="478">
        <v>1.0472261746421694E-2</v>
      </c>
      <c r="X55" s="479">
        <v>1.8155651511782417E-2</v>
      </c>
    </row>
    <row r="56" spans="1:24" x14ac:dyDescent="0.25">
      <c r="B56" s="384" t="s">
        <v>462</v>
      </c>
      <c r="C56" s="384">
        <v>4</v>
      </c>
      <c r="D56" s="453">
        <v>0</v>
      </c>
      <c r="E56" s="471">
        <v>0</v>
      </c>
      <c r="F56" s="471">
        <v>0</v>
      </c>
      <c r="G56" s="471">
        <v>1</v>
      </c>
      <c r="H56" s="471">
        <v>0</v>
      </c>
      <c r="I56" s="471">
        <v>0</v>
      </c>
      <c r="J56" s="471">
        <v>0</v>
      </c>
      <c r="K56" s="471">
        <v>0</v>
      </c>
      <c r="L56" s="471">
        <v>0</v>
      </c>
      <c r="M56" s="414">
        <v>0</v>
      </c>
      <c r="O56" s="477">
        <v>4.5050129691634978E-3</v>
      </c>
      <c r="P56" s="478">
        <v>2.2290883921427536E-2</v>
      </c>
      <c r="Q56" s="478">
        <v>1.0106479456111459E-2</v>
      </c>
      <c r="R56" s="478">
        <v>0.12627965935735341</v>
      </c>
      <c r="S56" s="478">
        <v>5.2275172692387892E-2</v>
      </c>
      <c r="T56" s="478">
        <v>0.11556945894371855</v>
      </c>
      <c r="U56" s="478">
        <v>3.9346477904245262E-4</v>
      </c>
      <c r="V56" s="478">
        <v>9.6499438664880741E-2</v>
      </c>
      <c r="W56" s="478">
        <v>2.7321598956506436E-2</v>
      </c>
      <c r="X56" s="479">
        <v>5.1860689319815433E-2</v>
      </c>
    </row>
    <row r="57" spans="1:24" x14ac:dyDescent="0.25">
      <c r="B57" s="384" t="s">
        <v>463</v>
      </c>
      <c r="C57" s="384">
        <v>5</v>
      </c>
      <c r="D57" s="453">
        <v>0</v>
      </c>
      <c r="E57" s="471">
        <v>0</v>
      </c>
      <c r="F57" s="471">
        <v>0</v>
      </c>
      <c r="G57" s="471">
        <v>0</v>
      </c>
      <c r="H57" s="471">
        <v>1</v>
      </c>
      <c r="I57" s="471">
        <v>0</v>
      </c>
      <c r="J57" s="471">
        <v>0</v>
      </c>
      <c r="K57" s="471">
        <v>0</v>
      </c>
      <c r="L57" s="471">
        <v>0</v>
      </c>
      <c r="M57" s="414">
        <v>0</v>
      </c>
      <c r="O57" s="477">
        <v>4.6544740793343472E-4</v>
      </c>
      <c r="P57" s="478">
        <v>3.367010547749722E-3</v>
      </c>
      <c r="Q57" s="478">
        <v>3.1235596115944978E-3</v>
      </c>
      <c r="R57" s="478">
        <v>1.2213716112694733E-2</v>
      </c>
      <c r="S57" s="478">
        <v>7.7101875465000275E-2</v>
      </c>
      <c r="T57" s="478">
        <v>1.7239514107570367E-2</v>
      </c>
      <c r="U57" s="478">
        <v>5.9651916878812584E-4</v>
      </c>
      <c r="V57" s="478">
        <v>2.8536114840347557E-2</v>
      </c>
      <c r="W57" s="478">
        <v>1.7632532130371331E-2</v>
      </c>
      <c r="X57" s="479">
        <v>5.2524363423892349E-2</v>
      </c>
    </row>
    <row r="58" spans="1:24" x14ac:dyDescent="0.25">
      <c r="B58" s="384" t="s">
        <v>464</v>
      </c>
      <c r="C58" s="384">
        <v>6</v>
      </c>
      <c r="D58" s="453">
        <v>0</v>
      </c>
      <c r="E58" s="471">
        <v>0</v>
      </c>
      <c r="F58" s="471">
        <v>0</v>
      </c>
      <c r="G58" s="471">
        <v>0</v>
      </c>
      <c r="H58" s="471">
        <v>0</v>
      </c>
      <c r="I58" s="471">
        <v>1</v>
      </c>
      <c r="J58" s="471">
        <v>0</v>
      </c>
      <c r="K58" s="471">
        <v>0</v>
      </c>
      <c r="L58" s="471">
        <v>0</v>
      </c>
      <c r="M58" s="414">
        <v>0</v>
      </c>
      <c r="O58" s="477">
        <v>1.5165128088669155E-3</v>
      </c>
      <c r="P58" s="478">
        <v>7.0933426878770234E-3</v>
      </c>
      <c r="Q58" s="478">
        <v>9.4678496538913633E-3</v>
      </c>
      <c r="R58" s="478">
        <v>3.1782861779754749E-2</v>
      </c>
      <c r="S58" s="478">
        <v>9.8315794927270866E-3</v>
      </c>
      <c r="T58" s="478">
        <v>6.1225883695857249E-3</v>
      </c>
      <c r="U58" s="478">
        <v>1.2026334543038131E-3</v>
      </c>
      <c r="V58" s="478">
        <v>1.6100342738611682E-2</v>
      </c>
      <c r="W58" s="478">
        <v>3.1047465362438738E-3</v>
      </c>
      <c r="X58" s="479">
        <v>5.039537095171887E-3</v>
      </c>
    </row>
    <row r="59" spans="1:24" x14ac:dyDescent="0.25">
      <c r="B59" s="384" t="s">
        <v>465</v>
      </c>
      <c r="C59" s="384">
        <v>7</v>
      </c>
      <c r="D59" s="453">
        <v>0</v>
      </c>
      <c r="E59" s="471">
        <v>0</v>
      </c>
      <c r="F59" s="471">
        <v>0</v>
      </c>
      <c r="G59" s="471">
        <v>0</v>
      </c>
      <c r="H59" s="471">
        <v>0</v>
      </c>
      <c r="I59" s="471">
        <v>0</v>
      </c>
      <c r="J59" s="471">
        <v>1</v>
      </c>
      <c r="K59" s="471">
        <v>0</v>
      </c>
      <c r="L59" s="471">
        <v>0</v>
      </c>
      <c r="M59" s="414">
        <v>0</v>
      </c>
      <c r="O59" s="477">
        <v>8.9361749080893807E-4</v>
      </c>
      <c r="P59" s="478">
        <v>2.7935630271827944E-3</v>
      </c>
      <c r="Q59" s="478">
        <v>2.3824312380217563E-3</v>
      </c>
      <c r="R59" s="478">
        <v>1.5323393344968503E-2</v>
      </c>
      <c r="S59" s="478">
        <v>1.0827096880457967E-2</v>
      </c>
      <c r="T59" s="478">
        <v>2.3340922430186372E-3</v>
      </c>
      <c r="U59" s="478">
        <v>6.7478122226054824E-4</v>
      </c>
      <c r="V59" s="478">
        <v>1.0199204657195348E-2</v>
      </c>
      <c r="W59" s="478">
        <v>6.1482009600912768E-3</v>
      </c>
      <c r="X59" s="479">
        <v>9.8760700612974383E-3</v>
      </c>
    </row>
    <row r="60" spans="1:24" x14ac:dyDescent="0.25">
      <c r="B60" s="384" t="s">
        <v>466</v>
      </c>
      <c r="C60" s="384">
        <v>8</v>
      </c>
      <c r="D60" s="453">
        <v>0</v>
      </c>
      <c r="E60" s="471">
        <v>0</v>
      </c>
      <c r="F60" s="471">
        <v>0</v>
      </c>
      <c r="G60" s="471">
        <v>0</v>
      </c>
      <c r="H60" s="471">
        <v>0</v>
      </c>
      <c r="I60" s="471">
        <v>0</v>
      </c>
      <c r="J60" s="471">
        <v>0</v>
      </c>
      <c r="K60" s="471">
        <v>1</v>
      </c>
      <c r="L60" s="471">
        <v>0</v>
      </c>
      <c r="M60" s="414">
        <v>0</v>
      </c>
      <c r="O60" s="477">
        <v>7.2242461712972005E-3</v>
      </c>
      <c r="P60" s="478">
        <v>1.6349252472988515E-2</v>
      </c>
      <c r="Q60" s="478">
        <v>1.8643495780953052E-2</v>
      </c>
      <c r="R60" s="478">
        <v>3.9003881003717204E-2</v>
      </c>
      <c r="S60" s="478">
        <v>7.2764638947001845E-2</v>
      </c>
      <c r="T60" s="478">
        <v>9.8044993649631425E-3</v>
      </c>
      <c r="U60" s="478">
        <v>2.5983314036549209E-3</v>
      </c>
      <c r="V60" s="478">
        <v>7.8582330372883438E-2</v>
      </c>
      <c r="W60" s="478">
        <v>3.9069786126217892E-2</v>
      </c>
      <c r="X60" s="479">
        <v>0.22399594470182771</v>
      </c>
    </row>
    <row r="61" spans="1:24" x14ac:dyDescent="0.25">
      <c r="B61" s="384" t="s">
        <v>467</v>
      </c>
      <c r="C61" s="384">
        <v>9</v>
      </c>
      <c r="D61" s="453">
        <v>0</v>
      </c>
      <c r="E61" s="471">
        <v>0</v>
      </c>
      <c r="F61" s="471">
        <v>0</v>
      </c>
      <c r="G61" s="471">
        <v>0</v>
      </c>
      <c r="H61" s="471">
        <v>0</v>
      </c>
      <c r="I61" s="471">
        <v>0</v>
      </c>
      <c r="J61" s="471">
        <v>0</v>
      </c>
      <c r="K61" s="471">
        <v>0</v>
      </c>
      <c r="L61" s="471">
        <v>1</v>
      </c>
      <c r="M61" s="414">
        <v>0</v>
      </c>
      <c r="O61" s="477">
        <v>9.6041858633579122E-4</v>
      </c>
      <c r="P61" s="478">
        <v>7.9865244791815469E-3</v>
      </c>
      <c r="Q61" s="478">
        <v>6.4481979854715162E-3</v>
      </c>
      <c r="R61" s="478">
        <v>1.345686536496128E-2</v>
      </c>
      <c r="S61" s="478">
        <v>3.0622369240971326E-2</v>
      </c>
      <c r="T61" s="478">
        <v>8.1083793725184993E-3</v>
      </c>
      <c r="U61" s="478">
        <v>1.1595499764812821E-3</v>
      </c>
      <c r="V61" s="478">
        <v>2.7739225394879798E-2</v>
      </c>
      <c r="W61" s="478">
        <v>1.083452651173643E-2</v>
      </c>
      <c r="X61" s="479">
        <v>6.5677809216207791E-2</v>
      </c>
    </row>
    <row r="62" spans="1:24" ht="15.75" thickBot="1" x14ac:dyDescent="0.3">
      <c r="B62" s="384" t="s">
        <v>468</v>
      </c>
      <c r="C62" s="384">
        <v>10</v>
      </c>
      <c r="D62" s="472">
        <v>0</v>
      </c>
      <c r="E62" s="473">
        <v>0</v>
      </c>
      <c r="F62" s="473">
        <v>0</v>
      </c>
      <c r="G62" s="473">
        <v>0</v>
      </c>
      <c r="H62" s="473">
        <v>0</v>
      </c>
      <c r="I62" s="473">
        <v>0</v>
      </c>
      <c r="J62" s="473">
        <v>0</v>
      </c>
      <c r="K62" s="473">
        <v>0</v>
      </c>
      <c r="L62" s="473">
        <v>0</v>
      </c>
      <c r="M62" s="424">
        <v>1</v>
      </c>
      <c r="O62" s="480">
        <v>9.6911262019175367E-5</v>
      </c>
      <c r="P62" s="481">
        <v>3.4319069460945796E-3</v>
      </c>
      <c r="Q62" s="481">
        <v>1.8651351832393145E-3</v>
      </c>
      <c r="R62" s="481">
        <v>5.8581643346121027E-3</v>
      </c>
      <c r="S62" s="481">
        <v>1.5252089049116303E-2</v>
      </c>
      <c r="T62" s="481">
        <v>2.6003246351638146E-2</v>
      </c>
      <c r="U62" s="481">
        <v>2.1502061267336125E-4</v>
      </c>
      <c r="V62" s="481">
        <v>1.0192757288071532E-2</v>
      </c>
      <c r="W62" s="481">
        <v>6.717119009199005E-4</v>
      </c>
      <c r="X62" s="482">
        <v>5.355525123865044E-3</v>
      </c>
    </row>
    <row r="63" spans="1:24" x14ac:dyDescent="0.25">
      <c r="D63" s="418"/>
    </row>
    <row r="64" spans="1:24" x14ac:dyDescent="0.25">
      <c r="C64" s="391" t="s">
        <v>488</v>
      </c>
      <c r="D64" s="418"/>
    </row>
    <row r="65" spans="2:15" ht="15.75" thickBot="1" x14ac:dyDescent="0.3">
      <c r="D65" s="384">
        <v>1</v>
      </c>
      <c r="E65" s="384">
        <v>2</v>
      </c>
      <c r="F65" s="384">
        <v>3</v>
      </c>
      <c r="G65" s="384">
        <v>4</v>
      </c>
      <c r="H65" s="384">
        <v>5</v>
      </c>
      <c r="I65" s="384">
        <v>6</v>
      </c>
      <c r="J65" s="384">
        <v>7</v>
      </c>
      <c r="K65" s="384">
        <v>8</v>
      </c>
      <c r="L65" s="384">
        <v>9</v>
      </c>
      <c r="M65" s="384">
        <v>10</v>
      </c>
      <c r="O65" s="483"/>
    </row>
    <row r="66" spans="2:15" x14ac:dyDescent="0.25">
      <c r="B66" s="384" t="s">
        <v>460</v>
      </c>
      <c r="C66" s="384">
        <v>1</v>
      </c>
      <c r="D66" s="474">
        <f t="array" ref="D66:M75">D53:M62-O53:X62</f>
        <v>0.78703916399226703</v>
      </c>
      <c r="E66" s="475">
        <v>-6.3337989676996193E-2</v>
      </c>
      <c r="F66" s="475">
        <v>0</v>
      </c>
      <c r="G66" s="475">
        <v>-1.5913790558453204E-2</v>
      </c>
      <c r="H66" s="475">
        <v>0</v>
      </c>
      <c r="I66" s="475">
        <v>-7.1285213303834874E-5</v>
      </c>
      <c r="J66" s="475">
        <v>0</v>
      </c>
      <c r="K66" s="475">
        <v>-6.3259123807487896E-3</v>
      </c>
      <c r="L66" s="475">
        <v>-1.5868566113566757E-2</v>
      </c>
      <c r="M66" s="476">
        <v>-1.473366139315728E-2</v>
      </c>
    </row>
    <row r="67" spans="2:15" x14ac:dyDescent="0.25">
      <c r="B67" s="384" t="s">
        <v>461</v>
      </c>
      <c r="C67" s="384">
        <v>2</v>
      </c>
      <c r="D67" s="477">
        <v>-0.18228052145973037</v>
      </c>
      <c r="E67" s="478">
        <v>0.40259693082033388</v>
      </c>
      <c r="F67" s="478">
        <v>-0.51575391510025981</v>
      </c>
      <c r="G67" s="478">
        <v>-0.20466646467488919</v>
      </c>
      <c r="H67" s="478">
        <v>-0.10479884794542192</v>
      </c>
      <c r="I67" s="478">
        <v>-0.2441021641787928</v>
      </c>
      <c r="J67" s="478">
        <v>-3.1132079077758609E-2</v>
      </c>
      <c r="K67" s="478">
        <v>-0.17153046398101476</v>
      </c>
      <c r="L67" s="478">
        <v>-0.16113231157942656</v>
      </c>
      <c r="M67" s="479">
        <v>-0.17909145806382473</v>
      </c>
    </row>
    <row r="68" spans="2:15" x14ac:dyDescent="0.25">
      <c r="B68" s="384" t="s">
        <v>67</v>
      </c>
      <c r="C68" s="384">
        <v>3</v>
      </c>
      <c r="D68" s="477">
        <v>-3.8831182535772016E-2</v>
      </c>
      <c r="E68" s="478">
        <v>-8.5791327501900244E-3</v>
      </c>
      <c r="F68" s="478">
        <v>0.93358319830498138</v>
      </c>
      <c r="G68" s="478">
        <v>-1.3460616564912211E-2</v>
      </c>
      <c r="H68" s="478">
        <v>-2.1950392242296848E-2</v>
      </c>
      <c r="I68" s="478">
        <v>-2.0346311162298836E-3</v>
      </c>
      <c r="J68" s="478">
        <v>-5.4869722371892582E-2</v>
      </c>
      <c r="K68" s="478">
        <v>-3.9991740150131676E-2</v>
      </c>
      <c r="L68" s="478">
        <v>-1.0472261746421694E-2</v>
      </c>
      <c r="M68" s="479">
        <v>-1.8155651511782417E-2</v>
      </c>
    </row>
    <row r="69" spans="2:15" x14ac:dyDescent="0.25">
      <c r="B69" s="384" t="s">
        <v>462</v>
      </c>
      <c r="C69" s="384">
        <v>4</v>
      </c>
      <c r="D69" s="477">
        <v>-4.5050129691634978E-3</v>
      </c>
      <c r="E69" s="478">
        <v>-2.2290883921427536E-2</v>
      </c>
      <c r="F69" s="478">
        <v>-1.0106479456111459E-2</v>
      </c>
      <c r="G69" s="478">
        <v>0.87372034064264659</v>
      </c>
      <c r="H69" s="478">
        <v>-5.2275172692387892E-2</v>
      </c>
      <c r="I69" s="478">
        <v>-0.11556945894371855</v>
      </c>
      <c r="J69" s="478">
        <v>-3.9346477904245262E-4</v>
      </c>
      <c r="K69" s="478">
        <v>-9.6499438664880741E-2</v>
      </c>
      <c r="L69" s="478">
        <v>-2.7321598956506436E-2</v>
      </c>
      <c r="M69" s="479">
        <v>-5.1860689319815433E-2</v>
      </c>
    </row>
    <row r="70" spans="2:15" x14ac:dyDescent="0.25">
      <c r="B70" s="384" t="s">
        <v>463</v>
      </c>
      <c r="C70" s="384">
        <v>5</v>
      </c>
      <c r="D70" s="477">
        <v>-4.6544740793343472E-4</v>
      </c>
      <c r="E70" s="478">
        <v>-3.367010547749722E-3</v>
      </c>
      <c r="F70" s="478">
        <v>-3.1235596115944978E-3</v>
      </c>
      <c r="G70" s="478">
        <v>-1.2213716112694733E-2</v>
      </c>
      <c r="H70" s="478">
        <v>0.92289812453499975</v>
      </c>
      <c r="I70" s="478">
        <v>-1.7239514107570367E-2</v>
      </c>
      <c r="J70" s="478">
        <v>-5.9651916878812584E-4</v>
      </c>
      <c r="K70" s="478">
        <v>-2.8536114840347557E-2</v>
      </c>
      <c r="L70" s="478">
        <v>-1.7632532130371331E-2</v>
      </c>
      <c r="M70" s="479">
        <v>-5.2524363423892349E-2</v>
      </c>
    </row>
    <row r="71" spans="2:15" x14ac:dyDescent="0.25">
      <c r="B71" s="384" t="s">
        <v>464</v>
      </c>
      <c r="C71" s="384">
        <v>6</v>
      </c>
      <c r="D71" s="477">
        <v>-1.5165128088669155E-3</v>
      </c>
      <c r="E71" s="478">
        <v>-7.0933426878770234E-3</v>
      </c>
      <c r="F71" s="478">
        <v>-9.4678496538913633E-3</v>
      </c>
      <c r="G71" s="478">
        <v>-3.1782861779754749E-2</v>
      </c>
      <c r="H71" s="478">
        <v>-9.8315794927270866E-3</v>
      </c>
      <c r="I71" s="478">
        <v>0.99387741163041432</v>
      </c>
      <c r="J71" s="478">
        <v>-1.2026334543038131E-3</v>
      </c>
      <c r="K71" s="478">
        <v>-1.6100342738611682E-2</v>
      </c>
      <c r="L71" s="478">
        <v>-3.1047465362438738E-3</v>
      </c>
      <c r="M71" s="479">
        <v>-5.039537095171887E-3</v>
      </c>
    </row>
    <row r="72" spans="2:15" x14ac:dyDescent="0.25">
      <c r="B72" s="384" t="s">
        <v>465</v>
      </c>
      <c r="C72" s="384">
        <v>7</v>
      </c>
      <c r="D72" s="477">
        <v>-8.9361749080893807E-4</v>
      </c>
      <c r="E72" s="478">
        <v>-2.7935630271827944E-3</v>
      </c>
      <c r="F72" s="478">
        <v>-2.3824312380217563E-3</v>
      </c>
      <c r="G72" s="478">
        <v>-1.5323393344968503E-2</v>
      </c>
      <c r="H72" s="478">
        <v>-1.0827096880457967E-2</v>
      </c>
      <c r="I72" s="478">
        <v>-2.3340922430186372E-3</v>
      </c>
      <c r="J72" s="478">
        <v>0.9993252187777395</v>
      </c>
      <c r="K72" s="478">
        <v>-1.0199204657195348E-2</v>
      </c>
      <c r="L72" s="478">
        <v>-6.1482009600912768E-3</v>
      </c>
      <c r="M72" s="479">
        <v>-9.8760700612974383E-3</v>
      </c>
    </row>
    <row r="73" spans="2:15" x14ac:dyDescent="0.25">
      <c r="B73" s="384" t="s">
        <v>466</v>
      </c>
      <c r="C73" s="384">
        <v>8</v>
      </c>
      <c r="D73" s="477">
        <v>-7.2242461712972005E-3</v>
      </c>
      <c r="E73" s="478">
        <v>-1.6349252472988515E-2</v>
      </c>
      <c r="F73" s="478">
        <v>-1.8643495780953052E-2</v>
      </c>
      <c r="G73" s="478">
        <v>-3.9003881003717204E-2</v>
      </c>
      <c r="H73" s="478">
        <v>-7.2764638947001845E-2</v>
      </c>
      <c r="I73" s="478">
        <v>-9.8044993649631425E-3</v>
      </c>
      <c r="J73" s="478">
        <v>-2.5983314036549209E-3</v>
      </c>
      <c r="K73" s="478">
        <v>0.92141766962711658</v>
      </c>
      <c r="L73" s="478">
        <v>-3.9069786126217892E-2</v>
      </c>
      <c r="M73" s="479">
        <v>-0.22399594470182771</v>
      </c>
    </row>
    <row r="74" spans="2:15" x14ac:dyDescent="0.25">
      <c r="B74" s="384" t="s">
        <v>467</v>
      </c>
      <c r="C74" s="384">
        <v>9</v>
      </c>
      <c r="D74" s="477">
        <v>-9.6041858633579122E-4</v>
      </c>
      <c r="E74" s="478">
        <v>-7.9865244791815469E-3</v>
      </c>
      <c r="F74" s="478">
        <v>-6.4481979854715162E-3</v>
      </c>
      <c r="G74" s="478">
        <v>-1.345686536496128E-2</v>
      </c>
      <c r="H74" s="478">
        <v>-3.0622369240971326E-2</v>
      </c>
      <c r="I74" s="478">
        <v>-8.1083793725184993E-3</v>
      </c>
      <c r="J74" s="478">
        <v>-1.1595499764812821E-3</v>
      </c>
      <c r="K74" s="478">
        <v>-2.7739225394879798E-2</v>
      </c>
      <c r="L74" s="478">
        <v>0.98916547348826356</v>
      </c>
      <c r="M74" s="479">
        <v>-6.5677809216207791E-2</v>
      </c>
    </row>
    <row r="75" spans="2:15" ht="15.75" thickBot="1" x14ac:dyDescent="0.3">
      <c r="B75" s="384" t="s">
        <v>468</v>
      </c>
      <c r="C75" s="384">
        <v>10</v>
      </c>
      <c r="D75" s="480">
        <v>-9.6911262019175367E-5</v>
      </c>
      <c r="E75" s="481">
        <v>-3.4319069460945796E-3</v>
      </c>
      <c r="F75" s="481">
        <v>-1.8651351832393145E-3</v>
      </c>
      <c r="G75" s="481">
        <v>-5.8581643346121027E-3</v>
      </c>
      <c r="H75" s="481">
        <v>-1.5252089049116303E-2</v>
      </c>
      <c r="I75" s="481">
        <v>-2.6003246351638146E-2</v>
      </c>
      <c r="J75" s="481">
        <v>-2.1502061267336125E-4</v>
      </c>
      <c r="K75" s="481">
        <v>-1.0192757288071532E-2</v>
      </c>
      <c r="L75" s="481">
        <v>-6.717119009199005E-4</v>
      </c>
      <c r="M75" s="482">
        <v>0.99464447487613494</v>
      </c>
    </row>
    <row r="76" spans="2:15" x14ac:dyDescent="0.25">
      <c r="D76" s="418"/>
    </row>
    <row r="77" spans="2:15" x14ac:dyDescent="0.25">
      <c r="C77" s="391" t="s">
        <v>489</v>
      </c>
      <c r="D77" s="418"/>
      <c r="H77" s="384" t="s">
        <v>490</v>
      </c>
    </row>
    <row r="78" spans="2:15" ht="52.9" customHeight="1" x14ac:dyDescent="0.25">
      <c r="D78" s="418"/>
      <c r="E78" s="392" t="s">
        <v>461</v>
      </c>
    </row>
    <row r="79" spans="2:15" ht="15.75" thickBot="1" x14ac:dyDescent="0.3">
      <c r="D79" s="384">
        <v>1</v>
      </c>
      <c r="E79" s="484">
        <v>2</v>
      </c>
      <c r="F79" s="384">
        <v>3</v>
      </c>
      <c r="G79" s="384">
        <v>4</v>
      </c>
      <c r="H79" s="384">
        <v>5</v>
      </c>
      <c r="I79" s="384">
        <v>6</v>
      </c>
      <c r="J79" s="384">
        <v>7</v>
      </c>
      <c r="K79" s="384">
        <v>8</v>
      </c>
      <c r="L79" s="384">
        <v>9</v>
      </c>
      <c r="M79" s="384">
        <v>10</v>
      </c>
    </row>
    <row r="80" spans="2:15" ht="15.75" thickBot="1" x14ac:dyDescent="0.3">
      <c r="B80" s="384" t="s">
        <v>460</v>
      </c>
      <c r="C80" s="384">
        <v>1</v>
      </c>
      <c r="D80" s="474">
        <f t="array" ref="D80:M89">MINVERSE(D66:M75)</f>
        <v>1.3300188983313508</v>
      </c>
      <c r="E80" s="485">
        <v>0.22339392658719548</v>
      </c>
      <c r="F80" s="475">
        <v>0.12728957624488438</v>
      </c>
      <c r="G80" s="475">
        <v>8.6689460671701371E-2</v>
      </c>
      <c r="H80" s="475">
        <v>4.3470291119322137E-2</v>
      </c>
      <c r="I80" s="475">
        <v>6.9676496666282881E-2</v>
      </c>
      <c r="J80" s="475">
        <v>1.4372275792207515E-2</v>
      </c>
      <c r="K80" s="475">
        <v>7.1007968659168447E-2</v>
      </c>
      <c r="L80" s="475">
        <v>6.5417561319426082E-2</v>
      </c>
      <c r="M80" s="476">
        <v>8.9870403099958029E-2</v>
      </c>
    </row>
    <row r="81" spans="2:16" ht="15.75" thickBot="1" x14ac:dyDescent="0.3">
      <c r="B81" s="384" t="s">
        <v>461</v>
      </c>
      <c r="C81" s="384">
        <v>2</v>
      </c>
      <c r="D81" s="486">
        <v>0.72476745172577983</v>
      </c>
      <c r="E81" s="487">
        <v>2.7394086726399731</v>
      </c>
      <c r="F81" s="488">
        <v>1.5515565712358739</v>
      </c>
      <c r="G81" s="488">
        <v>0.76374685951144616</v>
      </c>
      <c r="H81" s="488">
        <v>0.48956392352331612</v>
      </c>
      <c r="I81" s="488">
        <v>0.80617870348410958</v>
      </c>
      <c r="J81" s="488">
        <v>0.17475831034017375</v>
      </c>
      <c r="K81" s="488">
        <v>0.71847007350840997</v>
      </c>
      <c r="L81" s="488">
        <v>0.53665599548459753</v>
      </c>
      <c r="M81" s="489">
        <v>0.80103459070045635</v>
      </c>
      <c r="N81" s="492"/>
      <c r="O81" s="642" t="s">
        <v>526</v>
      </c>
      <c r="P81" s="642"/>
    </row>
    <row r="82" spans="2:16" x14ac:dyDescent="0.25">
      <c r="B82" s="384" t="s">
        <v>67</v>
      </c>
      <c r="C82" s="384">
        <v>3</v>
      </c>
      <c r="D82" s="477">
        <v>6.4189184962784418E-2</v>
      </c>
      <c r="E82" s="490">
        <v>3.9783611352247297E-2</v>
      </c>
      <c r="F82" s="478">
        <v>1.0954654271422213</v>
      </c>
      <c r="G82" s="478">
        <v>3.3158791121995816E-2</v>
      </c>
      <c r="H82" s="478">
        <v>3.9873316850518099E-2</v>
      </c>
      <c r="I82" s="478">
        <v>1.8781320852522682E-2</v>
      </c>
      <c r="J82" s="478">
        <v>6.1647298546733953E-2</v>
      </c>
      <c r="K82" s="478">
        <v>6.2357213321999949E-2</v>
      </c>
      <c r="L82" s="478">
        <v>2.3672545473373205E-2</v>
      </c>
      <c r="M82" s="479">
        <v>4.8257946247153669E-2</v>
      </c>
      <c r="O82" s="642"/>
      <c r="P82" s="642"/>
    </row>
    <row r="83" spans="2:16" x14ac:dyDescent="0.25">
      <c r="B83" s="384" t="s">
        <v>462</v>
      </c>
      <c r="C83" s="384">
        <v>4</v>
      </c>
      <c r="D83" s="477">
        <v>3.12114648022777E-2</v>
      </c>
      <c r="E83" s="490">
        <v>8.3762045487018211E-2</v>
      </c>
      <c r="F83" s="478">
        <v>6.4727907517753216E-2</v>
      </c>
      <c r="G83" s="478">
        <v>1.1816158700374231</v>
      </c>
      <c r="H83" s="478">
        <v>9.5623143903753885E-2</v>
      </c>
      <c r="I83" s="478">
        <v>0.16492446623044441</v>
      </c>
      <c r="J83" s="478">
        <v>7.3686950224441305E-3</v>
      </c>
      <c r="K83" s="478">
        <v>0.15132122392787145</v>
      </c>
      <c r="L83" s="478">
        <v>5.5795559223119046E-2</v>
      </c>
      <c r="M83" s="479">
        <v>0.12205552035662513</v>
      </c>
      <c r="O83" s="642"/>
      <c r="P83" s="642"/>
    </row>
    <row r="84" spans="2:16" x14ac:dyDescent="0.25">
      <c r="B84" s="384" t="s">
        <v>463</v>
      </c>
      <c r="C84" s="384">
        <v>5</v>
      </c>
      <c r="D84" s="477">
        <v>5.3582520643464674E-3</v>
      </c>
      <c r="E84" s="490">
        <v>1.483768437659971E-2</v>
      </c>
      <c r="F84" s="478">
        <v>1.3534046312352013E-2</v>
      </c>
      <c r="G84" s="478">
        <v>2.2828631469880685E-2</v>
      </c>
      <c r="H84" s="478">
        <v>1.0924700545514383</v>
      </c>
      <c r="I84" s="478">
        <v>2.7803723476685367E-2</v>
      </c>
      <c r="J84" s="478">
        <v>2.0524528551196311E-3</v>
      </c>
      <c r="K84" s="478">
        <v>4.1666289866084526E-2</v>
      </c>
      <c r="L84" s="478">
        <v>2.4546164296715463E-2</v>
      </c>
      <c r="M84" s="479">
        <v>7.3043966486646489E-2</v>
      </c>
      <c r="O84" s="642"/>
      <c r="P84" s="642"/>
    </row>
    <row r="85" spans="2:16" x14ac:dyDescent="0.25">
      <c r="B85" s="384" t="s">
        <v>464</v>
      </c>
      <c r="C85" s="384">
        <v>6</v>
      </c>
      <c r="D85" s="477">
        <v>9.3654967937940644E-3</v>
      </c>
      <c r="E85" s="490">
        <v>2.4225197361703369E-2</v>
      </c>
      <c r="F85" s="478">
        <v>2.4979056572251024E-2</v>
      </c>
      <c r="G85" s="478">
        <v>4.5235782939095019E-2</v>
      </c>
      <c r="H85" s="478">
        <v>1.9805720327936229E-2</v>
      </c>
      <c r="I85" s="478">
        <v>1.0186939390882019</v>
      </c>
      <c r="J85" s="478">
        <v>3.4747086287622944E-3</v>
      </c>
      <c r="K85" s="478">
        <v>2.9390202407649176E-2</v>
      </c>
      <c r="L85" s="478">
        <v>1.0357453536958669E-2</v>
      </c>
      <c r="M85" s="479">
        <v>2.0859584157866505E-2</v>
      </c>
      <c r="O85" s="642"/>
      <c r="P85" s="642"/>
    </row>
    <row r="86" spans="2:16" x14ac:dyDescent="0.25">
      <c r="B86" s="384" t="s">
        <v>465</v>
      </c>
      <c r="C86" s="384">
        <v>7</v>
      </c>
      <c r="D86" s="477">
        <v>4.3016163377706945E-3</v>
      </c>
      <c r="E86" s="490">
        <v>1.0346978571018534E-2</v>
      </c>
      <c r="F86" s="478">
        <v>9.0892323914344986E-3</v>
      </c>
      <c r="G86" s="478">
        <v>2.1771545237997181E-2</v>
      </c>
      <c r="H86" s="478">
        <v>1.6421811206397168E-2</v>
      </c>
      <c r="I86" s="478">
        <v>8.4587798618857447E-3</v>
      </c>
      <c r="J86" s="478">
        <v>1.0015842660893219</v>
      </c>
      <c r="K86" s="478">
        <v>1.6869449662561663E-2</v>
      </c>
      <c r="L86" s="478">
        <v>9.6756304295096875E-3</v>
      </c>
      <c r="M86" s="479">
        <v>1.8520783258998481E-2</v>
      </c>
      <c r="O86" s="642"/>
      <c r="P86" s="642"/>
    </row>
    <row r="87" spans="2:16" x14ac:dyDescent="0.25">
      <c r="B87" s="384" t="s">
        <v>466</v>
      </c>
      <c r="C87" s="384">
        <v>8</v>
      </c>
      <c r="D87" s="477">
        <v>2.7698376536897124E-2</v>
      </c>
      <c r="E87" s="490">
        <v>6.0111576078571392E-2</v>
      </c>
      <c r="F87" s="478">
        <v>5.8046654012009799E-2</v>
      </c>
      <c r="G87" s="478">
        <v>7.1292155692262563E-2</v>
      </c>
      <c r="H87" s="478">
        <v>0.10731552196498868</v>
      </c>
      <c r="I87" s="478">
        <v>4.3795129802587367E-2</v>
      </c>
      <c r="J87" s="478">
        <v>8.2338037779405952E-3</v>
      </c>
      <c r="K87" s="478">
        <v>1.1156775791884266</v>
      </c>
      <c r="L87" s="478">
        <v>5.9176580281396114E-2</v>
      </c>
      <c r="M87" s="479">
        <v>0.2771414874288875</v>
      </c>
      <c r="O87" s="642"/>
      <c r="P87" s="642"/>
    </row>
    <row r="88" spans="2:16" x14ac:dyDescent="0.25">
      <c r="B88" s="384" t="s">
        <v>527</v>
      </c>
      <c r="C88" s="384">
        <v>9</v>
      </c>
      <c r="D88" s="477">
        <v>9.2465059017700583E-3</v>
      </c>
      <c r="E88" s="490">
        <v>2.6855672741007405E-2</v>
      </c>
      <c r="F88" s="478">
        <v>2.3550594334115781E-2</v>
      </c>
      <c r="G88" s="478">
        <v>2.6437647790448805E-2</v>
      </c>
      <c r="H88" s="478">
        <v>4.3943962717655882E-2</v>
      </c>
      <c r="I88" s="478">
        <v>2.147154141954238E-2</v>
      </c>
      <c r="J88" s="478">
        <v>3.5030420827734674E-3</v>
      </c>
      <c r="K88" s="478">
        <v>4.2259279650089854E-2</v>
      </c>
      <c r="L88" s="478">
        <v>1.0190558875540727</v>
      </c>
      <c r="M88" s="479">
        <v>8.6051555784130637E-2</v>
      </c>
      <c r="O88" s="642"/>
      <c r="P88" s="642"/>
    </row>
    <row r="89" spans="2:16" ht="15.75" thickBot="1" x14ac:dyDescent="0.3">
      <c r="B89" s="384" t="s">
        <v>468</v>
      </c>
      <c r="C89" s="384">
        <v>10</v>
      </c>
      <c r="D89" s="480">
        <v>3.5525339553906577E-3</v>
      </c>
      <c r="E89" s="491">
        <v>1.1538942025955607E-2</v>
      </c>
      <c r="F89" s="481">
        <v>9.2745696716735448E-3</v>
      </c>
      <c r="G89" s="481">
        <v>1.1951023901921895E-2</v>
      </c>
      <c r="H89" s="481">
        <v>2.0734292190170645E-2</v>
      </c>
      <c r="I89" s="481">
        <v>3.1318442716402467E-2</v>
      </c>
      <c r="J89" s="481">
        <v>1.1889595282487554E-3</v>
      </c>
      <c r="K89" s="481">
        <v>1.6366607669630086E-2</v>
      </c>
      <c r="L89" s="481">
        <v>4.1749368153744882E-3</v>
      </c>
      <c r="M89" s="482">
        <v>1.0135339310584539</v>
      </c>
      <c r="O89" s="642"/>
      <c r="P89" s="642"/>
    </row>
    <row r="90" spans="2:16" ht="15.75" thickBot="1" x14ac:dyDescent="0.3">
      <c r="B90" s="391" t="s">
        <v>491</v>
      </c>
      <c r="D90" s="493">
        <f>SUM(D80:D89)</f>
        <v>2.2097097814121618</v>
      </c>
      <c r="E90" s="494">
        <f t="shared" ref="E90:M90" si="9">SUM(E80:E89)</f>
        <v>3.2342643072212907</v>
      </c>
      <c r="F90" s="495">
        <f t="shared" si="9"/>
        <v>2.9775136354345695</v>
      </c>
      <c r="G90" s="495">
        <f t="shared" si="9"/>
        <v>2.2647277683741729</v>
      </c>
      <c r="H90" s="495">
        <f t="shared" si="9"/>
        <v>1.9692220383554973</v>
      </c>
      <c r="I90" s="495">
        <f t="shared" si="9"/>
        <v>2.2111025435986651</v>
      </c>
      <c r="J90" s="495">
        <f t="shared" si="9"/>
        <v>1.2781838126637262</v>
      </c>
      <c r="K90" s="495">
        <f t="shared" si="9"/>
        <v>2.2653858878618918</v>
      </c>
      <c r="L90" s="495">
        <f t="shared" si="9"/>
        <v>1.8085283144145432</v>
      </c>
      <c r="M90" s="496">
        <f t="shared" si="9"/>
        <v>2.5503697685791762</v>
      </c>
      <c r="O90" s="642"/>
      <c r="P90" s="642"/>
    </row>
    <row r="91" spans="2:16" x14ac:dyDescent="0.25">
      <c r="D91" s="418" t="s">
        <v>492</v>
      </c>
    </row>
    <row r="92" spans="2:16" x14ac:dyDescent="0.25">
      <c r="B92" s="384" t="s">
        <v>460</v>
      </c>
      <c r="D92" s="418">
        <f>O31</f>
        <v>4.8294443471671458E-2</v>
      </c>
    </row>
    <row r="93" spans="2:16" x14ac:dyDescent="0.25">
      <c r="B93" s="384" t="s">
        <v>461</v>
      </c>
      <c r="D93" s="418">
        <f t="shared" ref="D93:D101" si="10">O32</f>
        <v>0.57062991184490031</v>
      </c>
    </row>
    <row r="94" spans="2:16" x14ac:dyDescent="0.25">
      <c r="B94" s="384" t="s">
        <v>67</v>
      </c>
      <c r="D94" s="418">
        <f t="shared" si="10"/>
        <v>7.1925662728215892E-2</v>
      </c>
    </row>
    <row r="95" spans="2:16" x14ac:dyDescent="0.25">
      <c r="B95" s="384" t="s">
        <v>462</v>
      </c>
      <c r="D95" s="418">
        <f t="shared" si="10"/>
        <v>7.937017608551418E-2</v>
      </c>
    </row>
    <row r="96" spans="2:16" x14ac:dyDescent="0.25">
      <c r="B96" s="384" t="s">
        <v>463</v>
      </c>
      <c r="D96" s="418">
        <f t="shared" si="10"/>
        <v>2.8736675242978595E-2</v>
      </c>
    </row>
    <row r="97" spans="1:17" x14ac:dyDescent="0.25">
      <c r="B97" s="384" t="s">
        <v>464</v>
      </c>
      <c r="D97" s="418">
        <f t="shared" si="10"/>
        <v>1.8189965179265348E-2</v>
      </c>
    </row>
    <row r="98" spans="1:17" x14ac:dyDescent="0.25">
      <c r="B98" s="384" t="s">
        <v>465</v>
      </c>
      <c r="D98" s="418">
        <f t="shared" si="10"/>
        <v>5.6832281948659261E-2</v>
      </c>
    </row>
    <row r="99" spans="1:17" x14ac:dyDescent="0.25">
      <c r="B99" s="384" t="s">
        <v>466</v>
      </c>
      <c r="D99" s="418">
        <f t="shared" si="10"/>
        <v>2.3062778532671441E-2</v>
      </c>
    </row>
    <row r="100" spans="1:17" x14ac:dyDescent="0.25">
      <c r="B100" s="384" t="s">
        <v>527</v>
      </c>
      <c r="D100" s="418">
        <f t="shared" si="10"/>
        <v>7.9972269020700121E-2</v>
      </c>
    </row>
    <row r="101" spans="1:17" x14ac:dyDescent="0.25">
      <c r="B101" s="384" t="s">
        <v>468</v>
      </c>
      <c r="D101" s="418">
        <f t="shared" si="10"/>
        <v>2.2985835945423291E-2</v>
      </c>
    </row>
    <row r="102" spans="1:17" x14ac:dyDescent="0.25">
      <c r="D102" s="418"/>
    </row>
    <row r="103" spans="1:17" ht="15.75" thickBot="1" x14ac:dyDescent="0.3">
      <c r="D103" s="418"/>
    </row>
    <row r="104" spans="1:17" ht="21.75" thickBot="1" x14ac:dyDescent="0.4">
      <c r="A104" s="386">
        <v>4</v>
      </c>
      <c r="B104" s="432" t="s">
        <v>528</v>
      </c>
      <c r="C104" s="387"/>
      <c r="D104" s="387"/>
      <c r="E104" s="387"/>
      <c r="F104" s="387"/>
      <c r="G104" s="387"/>
      <c r="H104" s="387"/>
      <c r="I104" s="387"/>
      <c r="J104" s="387"/>
      <c r="K104" s="387"/>
      <c r="L104" s="387"/>
      <c r="N104" s="624" t="s">
        <v>493</v>
      </c>
      <c r="O104" s="625"/>
      <c r="P104" s="626"/>
      <c r="Q104" s="267">
        <v>2021</v>
      </c>
    </row>
    <row r="105" spans="1:17" ht="60.75" thickBot="1" x14ac:dyDescent="0.3">
      <c r="D105" s="497"/>
      <c r="E105" s="497">
        <v>2021</v>
      </c>
      <c r="F105" s="498" t="s">
        <v>494</v>
      </c>
      <c r="M105" s="161"/>
      <c r="N105" s="271" t="s">
        <v>345</v>
      </c>
      <c r="O105" s="272" t="s">
        <v>346</v>
      </c>
      <c r="P105" s="273" t="s">
        <v>347</v>
      </c>
      <c r="Q105" s="274" t="s">
        <v>495</v>
      </c>
    </row>
    <row r="106" spans="1:17" ht="15.75" thickBot="1" x14ac:dyDescent="0.3">
      <c r="B106" s="499" t="s">
        <v>496</v>
      </c>
      <c r="C106" s="500"/>
      <c r="D106" s="501" t="s">
        <v>345</v>
      </c>
      <c r="E106" s="502" t="s">
        <v>346</v>
      </c>
      <c r="F106" s="503" t="s">
        <v>497</v>
      </c>
      <c r="M106" s="102" t="s">
        <v>208</v>
      </c>
      <c r="N106" s="171">
        <v>622858</v>
      </c>
      <c r="O106" s="171">
        <v>52162</v>
      </c>
      <c r="P106" s="281">
        <f>O106/N106</f>
        <v>8.3746215028144458E-2</v>
      </c>
      <c r="Q106" s="281">
        <f>O106/$O$106</f>
        <v>1</v>
      </c>
    </row>
    <row r="107" spans="1:17" x14ac:dyDescent="0.25">
      <c r="B107" s="504" t="s">
        <v>460</v>
      </c>
      <c r="C107" s="505" t="s">
        <v>352</v>
      </c>
      <c r="D107" s="303">
        <v>52225</v>
      </c>
      <c r="E107" s="342">
        <v>1668</v>
      </c>
      <c r="F107" s="506">
        <f>((E107/D107)/($E$117/$D$117))</f>
        <v>0.38137516606263039</v>
      </c>
      <c r="M107" s="102" t="s">
        <v>64</v>
      </c>
      <c r="N107" s="171">
        <v>52225</v>
      </c>
      <c r="O107" s="171">
        <v>1668</v>
      </c>
      <c r="P107" s="281">
        <f t="shared" ref="P107:P116" si="11">O107/N107</f>
        <v>3.1938726663475345E-2</v>
      </c>
      <c r="Q107" s="281">
        <f t="shared" ref="Q107:Q116" si="12">O107/$O$106</f>
        <v>3.1977301483838809E-2</v>
      </c>
    </row>
    <row r="108" spans="1:17" x14ac:dyDescent="0.25">
      <c r="B108" s="507" t="s">
        <v>461</v>
      </c>
      <c r="C108" s="508" t="s">
        <v>352</v>
      </c>
      <c r="D108" s="509">
        <v>121890</v>
      </c>
      <c r="E108" s="510">
        <v>8367</v>
      </c>
      <c r="F108" s="511">
        <f t="shared" ref="F108:F117" si="13">((E108/D108)/($E$117/$D$117))</f>
        <v>0.81966521345780308</v>
      </c>
      <c r="M108" s="102" t="s">
        <v>529</v>
      </c>
      <c r="N108" s="171">
        <v>121890</v>
      </c>
      <c r="O108" s="171">
        <v>8367</v>
      </c>
      <c r="P108" s="281">
        <f t="shared" si="11"/>
        <v>6.8643859217327102E-2</v>
      </c>
      <c r="Q108" s="281">
        <f t="shared" si="12"/>
        <v>0.16040412560868064</v>
      </c>
    </row>
    <row r="109" spans="1:17" x14ac:dyDescent="0.25">
      <c r="B109" s="504" t="s">
        <v>67</v>
      </c>
      <c r="C109" s="505" t="s">
        <v>352</v>
      </c>
      <c r="D109" s="303">
        <v>39157</v>
      </c>
      <c r="E109" s="342">
        <v>3417</v>
      </c>
      <c r="F109" s="512">
        <f t="shared" si="13"/>
        <v>1.0420063841980611</v>
      </c>
      <c r="M109" s="102" t="s">
        <v>67</v>
      </c>
      <c r="N109" s="171">
        <v>39157</v>
      </c>
      <c r="O109" s="171">
        <v>3417</v>
      </c>
      <c r="P109" s="281">
        <f t="shared" si="11"/>
        <v>8.7264090711750134E-2</v>
      </c>
      <c r="Q109" s="281">
        <f t="shared" si="12"/>
        <v>6.5507457536137417E-2</v>
      </c>
    </row>
    <row r="110" spans="1:17" x14ac:dyDescent="0.25">
      <c r="B110" s="504" t="s">
        <v>462</v>
      </c>
      <c r="C110" s="505" t="s">
        <v>352</v>
      </c>
      <c r="D110" s="303">
        <v>138894</v>
      </c>
      <c r="E110" s="342">
        <v>15532</v>
      </c>
      <c r="F110" s="512">
        <f t="shared" si="13"/>
        <v>1.3352995685254354</v>
      </c>
      <c r="M110" s="102" t="s">
        <v>502</v>
      </c>
      <c r="N110" s="171">
        <v>138894</v>
      </c>
      <c r="O110" s="171">
        <v>15532</v>
      </c>
      <c r="P110" s="281">
        <f t="shared" si="11"/>
        <v>0.11182628479271962</v>
      </c>
      <c r="Q110" s="281">
        <f t="shared" si="12"/>
        <v>0.29776465626318011</v>
      </c>
    </row>
    <row r="111" spans="1:17" x14ac:dyDescent="0.25">
      <c r="B111" s="504" t="s">
        <v>463</v>
      </c>
      <c r="C111" s="505" t="s">
        <v>352</v>
      </c>
      <c r="D111" s="303">
        <v>31249</v>
      </c>
      <c r="E111" s="342">
        <v>954</v>
      </c>
      <c r="F111" s="512">
        <f t="shared" si="13"/>
        <v>0.36454157261915476</v>
      </c>
      <c r="M111" s="102" t="s">
        <v>69</v>
      </c>
      <c r="N111" s="171">
        <v>31249</v>
      </c>
      <c r="O111" s="171">
        <v>954</v>
      </c>
      <c r="P111" s="281">
        <f t="shared" si="11"/>
        <v>3.0528976927261673E-2</v>
      </c>
      <c r="Q111" s="281">
        <f t="shared" si="12"/>
        <v>1.8289176028526515E-2</v>
      </c>
    </row>
    <row r="112" spans="1:17" x14ac:dyDescent="0.25">
      <c r="B112" s="504" t="s">
        <v>464</v>
      </c>
      <c r="C112" s="505" t="s">
        <v>352</v>
      </c>
      <c r="D112" s="303">
        <v>21978</v>
      </c>
      <c r="E112" s="342">
        <v>2162</v>
      </c>
      <c r="F112" s="512">
        <f t="shared" si="13"/>
        <v>1.1746333650785166</v>
      </c>
      <c r="M112" s="102" t="s">
        <v>70</v>
      </c>
      <c r="N112" s="171">
        <v>21978</v>
      </c>
      <c r="O112" s="171">
        <v>2162</v>
      </c>
      <c r="P112" s="281">
        <f t="shared" si="11"/>
        <v>9.8371098371098364E-2</v>
      </c>
      <c r="Q112" s="281">
        <f t="shared" si="12"/>
        <v>4.1447797247038072E-2</v>
      </c>
    </row>
    <row r="113" spans="2:17" x14ac:dyDescent="0.25">
      <c r="B113" s="504" t="s">
        <v>465</v>
      </c>
      <c r="C113" s="505" t="s">
        <v>352</v>
      </c>
      <c r="D113" s="303">
        <v>75298</v>
      </c>
      <c r="E113" s="342">
        <v>9223</v>
      </c>
      <c r="F113" s="512">
        <f t="shared" si="13"/>
        <v>1.4625933003752962</v>
      </c>
      <c r="M113" s="102" t="s">
        <v>71</v>
      </c>
      <c r="N113" s="171">
        <v>75298</v>
      </c>
      <c r="O113" s="171">
        <v>9223</v>
      </c>
      <c r="P113" s="281">
        <f t="shared" si="11"/>
        <v>0.12248665303195304</v>
      </c>
      <c r="Q113" s="281">
        <f t="shared" si="12"/>
        <v>0.17681453931981136</v>
      </c>
    </row>
    <row r="114" spans="2:17" x14ac:dyDescent="0.25">
      <c r="B114" s="504" t="s">
        <v>466</v>
      </c>
      <c r="C114" s="505" t="s">
        <v>352</v>
      </c>
      <c r="D114" s="303">
        <v>28459</v>
      </c>
      <c r="E114" s="342">
        <v>1075</v>
      </c>
      <c r="F114" s="512">
        <f t="shared" si="13"/>
        <v>0.45104891316980722</v>
      </c>
      <c r="M114" s="102" t="s">
        <v>234</v>
      </c>
      <c r="N114" s="171">
        <v>28459</v>
      </c>
      <c r="O114" s="171">
        <v>1075</v>
      </c>
      <c r="P114" s="281">
        <f t="shared" si="11"/>
        <v>3.7773639270529534E-2</v>
      </c>
      <c r="Q114" s="281">
        <f t="shared" si="12"/>
        <v>2.0608872359188683E-2</v>
      </c>
    </row>
    <row r="115" spans="2:17" x14ac:dyDescent="0.25">
      <c r="B115" s="504" t="s">
        <v>467</v>
      </c>
      <c r="C115" s="505" t="s">
        <v>352</v>
      </c>
      <c r="D115" s="303">
        <v>93220</v>
      </c>
      <c r="E115" s="342">
        <v>8160</v>
      </c>
      <c r="F115" s="512">
        <f t="shared" si="13"/>
        <v>1.0452396413822793</v>
      </c>
      <c r="M115" s="102" t="s">
        <v>235</v>
      </c>
      <c r="N115" s="171">
        <v>93220</v>
      </c>
      <c r="O115" s="171">
        <v>8160</v>
      </c>
      <c r="P115" s="281">
        <f t="shared" si="11"/>
        <v>8.7534863763140958E-2</v>
      </c>
      <c r="Q115" s="281">
        <f t="shared" si="12"/>
        <v>0.15643571948928339</v>
      </c>
    </row>
    <row r="116" spans="2:17" ht="15.75" thickBot="1" x14ac:dyDescent="0.3">
      <c r="B116" s="513" t="s">
        <v>468</v>
      </c>
      <c r="C116" s="514" t="s">
        <v>352</v>
      </c>
      <c r="D116" s="515">
        <v>20487</v>
      </c>
      <c r="E116" s="516">
        <v>1605</v>
      </c>
      <c r="F116" s="517">
        <f t="shared" si="13"/>
        <v>0.93547348287518772</v>
      </c>
      <c r="M116" s="102" t="s">
        <v>236</v>
      </c>
      <c r="N116" s="176">
        <v>20487</v>
      </c>
      <c r="O116" s="176">
        <v>1605</v>
      </c>
      <c r="P116" s="281">
        <f t="shared" si="11"/>
        <v>7.834236344999268E-2</v>
      </c>
      <c r="Q116" s="281">
        <f t="shared" si="12"/>
        <v>3.0769525708370077E-2</v>
      </c>
    </row>
    <row r="117" spans="2:17" ht="15.75" thickBot="1" x14ac:dyDescent="0.3">
      <c r="D117" s="171">
        <v>622858</v>
      </c>
      <c r="E117" s="171">
        <v>52162</v>
      </c>
      <c r="F117" s="518">
        <f t="shared" si="13"/>
        <v>1</v>
      </c>
    </row>
    <row r="118" spans="2:17" ht="15.75" thickBot="1" x14ac:dyDescent="0.3">
      <c r="D118" s="418"/>
    </row>
    <row r="119" spans="2:17" ht="15.75" thickBot="1" x14ac:dyDescent="0.3">
      <c r="D119" s="418"/>
      <c r="M119" s="266" t="s">
        <v>344</v>
      </c>
      <c r="N119" s="624">
        <v>2021</v>
      </c>
      <c r="O119" s="625"/>
      <c r="P119" s="626"/>
      <c r="Q119" s="267">
        <v>2021</v>
      </c>
    </row>
    <row r="120" spans="2:17" ht="60.75" thickBot="1" x14ac:dyDescent="0.3">
      <c r="D120" s="418"/>
      <c r="M120" s="264"/>
      <c r="N120" s="271" t="s">
        <v>345</v>
      </c>
      <c r="O120" s="272" t="s">
        <v>346</v>
      </c>
      <c r="P120" s="273" t="s">
        <v>347</v>
      </c>
      <c r="Q120" s="274" t="s">
        <v>348</v>
      </c>
    </row>
    <row r="121" spans="2:17" ht="15.75" thickBot="1" x14ac:dyDescent="0.3">
      <c r="D121" s="418"/>
      <c r="M121" s="275" t="s">
        <v>99</v>
      </c>
      <c r="N121" s="279">
        <v>91506</v>
      </c>
      <c r="O121" s="280">
        <v>4466</v>
      </c>
      <c r="P121" s="281">
        <f>O121/N121</f>
        <v>4.8805542805936221E-2</v>
      </c>
      <c r="Q121" s="281">
        <f>O121/$O$142</f>
        <v>5.9315730754927486E-2</v>
      </c>
    </row>
    <row r="122" spans="2:17" ht="60.75" thickBot="1" x14ac:dyDescent="0.3">
      <c r="D122" s="497"/>
      <c r="E122" s="497">
        <v>2021</v>
      </c>
      <c r="F122" s="498" t="s">
        <v>498</v>
      </c>
      <c r="M122" s="283" t="s">
        <v>103</v>
      </c>
      <c r="N122" s="284">
        <v>7655</v>
      </c>
      <c r="O122" s="287">
        <v>2850</v>
      </c>
      <c r="P122" s="288">
        <f>O122/N122</f>
        <v>0.37230568256041802</v>
      </c>
      <c r="Q122" s="288">
        <f t="shared" ref="Q122:Q142" si="14">O122/$O$142</f>
        <v>3.7852627105137329E-2</v>
      </c>
    </row>
    <row r="123" spans="2:17" ht="15.75" thickBot="1" x14ac:dyDescent="0.3">
      <c r="B123" s="499" t="s">
        <v>499</v>
      </c>
      <c r="C123" s="500"/>
      <c r="D123" s="501" t="s">
        <v>345</v>
      </c>
      <c r="E123" s="502" t="s">
        <v>346</v>
      </c>
      <c r="F123" s="503" t="s">
        <v>497</v>
      </c>
      <c r="M123" s="290" t="s">
        <v>110</v>
      </c>
      <c r="N123" s="279">
        <v>157563</v>
      </c>
      <c r="O123" s="280">
        <v>10442</v>
      </c>
      <c r="P123" s="281">
        <f t="shared" ref="P123:P142" si="15">O123/N123</f>
        <v>6.6271903936837961E-2</v>
      </c>
      <c r="Q123" s="281">
        <f t="shared" si="14"/>
        <v>0.13868671306380492</v>
      </c>
    </row>
    <row r="124" spans="2:17" ht="15.75" thickBot="1" x14ac:dyDescent="0.3">
      <c r="B124" s="504" t="s">
        <v>460</v>
      </c>
      <c r="C124" s="505" t="s">
        <v>352</v>
      </c>
      <c r="D124" s="303">
        <f>N121</f>
        <v>91506</v>
      </c>
      <c r="E124" s="302">
        <f>O121</f>
        <v>4466</v>
      </c>
      <c r="F124" s="506">
        <f>((E124/D124)/($E$134/$D$134))</f>
        <v>0.51538878782531228</v>
      </c>
      <c r="M124" s="283" t="s">
        <v>135</v>
      </c>
      <c r="N124" s="284">
        <v>8250</v>
      </c>
      <c r="O124" s="287">
        <v>785</v>
      </c>
      <c r="P124" s="288">
        <f t="shared" si="15"/>
        <v>9.5151515151515154E-2</v>
      </c>
      <c r="Q124" s="288">
        <f t="shared" si="14"/>
        <v>1.0426074483344844E-2</v>
      </c>
    </row>
    <row r="125" spans="2:17" x14ac:dyDescent="0.25">
      <c r="B125" s="507" t="s">
        <v>461</v>
      </c>
      <c r="C125" s="508" t="s">
        <v>352</v>
      </c>
      <c r="D125" s="509">
        <f>SUM(N122:N125)</f>
        <v>190174</v>
      </c>
      <c r="E125" s="519">
        <f>SUM(O122:O125)</f>
        <v>17149</v>
      </c>
      <c r="F125" s="511">
        <f t="shared" ref="F125:F134" si="16">((E125/D125)/($E$134/$D$134))</f>
        <v>0.95225547460555271</v>
      </c>
      <c r="M125" s="293" t="s">
        <v>137</v>
      </c>
      <c r="N125" s="294">
        <v>16706</v>
      </c>
      <c r="O125" s="297">
        <v>3072</v>
      </c>
      <c r="P125" s="298">
        <f t="shared" si="15"/>
        <v>0.18388602897162695</v>
      </c>
      <c r="Q125" s="298">
        <f t="shared" si="14"/>
        <v>4.0801147532274346E-2</v>
      </c>
    </row>
    <row r="126" spans="2:17" x14ac:dyDescent="0.25">
      <c r="B126" s="504" t="s">
        <v>67</v>
      </c>
      <c r="C126" s="505" t="s">
        <v>352</v>
      </c>
      <c r="D126" s="303">
        <f>N126</f>
        <v>54380</v>
      </c>
      <c r="E126" s="302">
        <f>O126</f>
        <v>7402</v>
      </c>
      <c r="F126" s="512">
        <f t="shared" si="16"/>
        <v>1.4373935660318065</v>
      </c>
      <c r="M126" s="299" t="s">
        <v>142</v>
      </c>
      <c r="N126" s="300">
        <v>54380</v>
      </c>
      <c r="O126" s="303">
        <v>7402</v>
      </c>
      <c r="P126" s="304">
        <f t="shared" si="15"/>
        <v>0.13611621919823463</v>
      </c>
      <c r="Q126" s="304">
        <f t="shared" si="14"/>
        <v>9.8310577484991765E-2</v>
      </c>
    </row>
    <row r="127" spans="2:17" x14ac:dyDescent="0.25">
      <c r="B127" s="504" t="s">
        <v>462</v>
      </c>
      <c r="C127" s="505" t="s">
        <v>352</v>
      </c>
      <c r="D127" s="303">
        <f>SUM(N127:N129)</f>
        <v>192481</v>
      </c>
      <c r="E127" s="302">
        <f>SUM(O127:O129)</f>
        <v>20773</v>
      </c>
      <c r="F127" s="512">
        <f t="shared" si="16"/>
        <v>1.1396649026610282</v>
      </c>
      <c r="M127" s="299" t="s">
        <v>146</v>
      </c>
      <c r="N127" s="300">
        <v>122626</v>
      </c>
      <c r="O127" s="303">
        <v>13113</v>
      </c>
      <c r="P127" s="304">
        <f t="shared" si="15"/>
        <v>0.10693490776833624</v>
      </c>
      <c r="Q127" s="304">
        <f t="shared" si="14"/>
        <v>0.17416192955426871</v>
      </c>
    </row>
    <row r="128" spans="2:17" x14ac:dyDescent="0.25">
      <c r="B128" s="504" t="s">
        <v>463</v>
      </c>
      <c r="C128" s="505" t="s">
        <v>352</v>
      </c>
      <c r="D128" s="303">
        <f t="shared" ref="D128:E130" si="17">N130</f>
        <v>20659</v>
      </c>
      <c r="E128" s="302">
        <f t="shared" si="17"/>
        <v>531</v>
      </c>
      <c r="F128" s="512">
        <f t="shared" si="16"/>
        <v>0.27142574872193798</v>
      </c>
      <c r="M128" s="299" t="s">
        <v>150</v>
      </c>
      <c r="N128" s="300">
        <v>41080</v>
      </c>
      <c r="O128" s="303">
        <v>2805</v>
      </c>
      <c r="P128" s="304">
        <f t="shared" si="15"/>
        <v>6.8281402142161635E-2</v>
      </c>
      <c r="Q128" s="304">
        <f t="shared" si="14"/>
        <v>3.7254954045582531E-2</v>
      </c>
    </row>
    <row r="129" spans="2:17" x14ac:dyDescent="0.25">
      <c r="B129" s="504" t="s">
        <v>464</v>
      </c>
      <c r="C129" s="505" t="s">
        <v>352</v>
      </c>
      <c r="D129" s="303">
        <f t="shared" si="17"/>
        <v>10190</v>
      </c>
      <c r="E129" s="302">
        <f t="shared" si="17"/>
        <v>590</v>
      </c>
      <c r="F129" s="512">
        <f t="shared" si="16"/>
        <v>0.61142563982624765</v>
      </c>
      <c r="M129" s="299" t="s">
        <v>156</v>
      </c>
      <c r="N129" s="300">
        <v>28775</v>
      </c>
      <c r="O129" s="303">
        <v>4855</v>
      </c>
      <c r="P129" s="304">
        <f t="shared" si="15"/>
        <v>0.16872284969591658</v>
      </c>
      <c r="Q129" s="304">
        <f t="shared" si="14"/>
        <v>6.4482282314190092E-2</v>
      </c>
    </row>
    <row r="130" spans="2:17" x14ac:dyDescent="0.25">
      <c r="B130" s="504" t="s">
        <v>465</v>
      </c>
      <c r="C130" s="505" t="s">
        <v>352</v>
      </c>
      <c r="D130" s="303">
        <f t="shared" si="17"/>
        <v>2177</v>
      </c>
      <c r="E130" s="302">
        <f t="shared" si="17"/>
        <v>97</v>
      </c>
      <c r="F130" s="512">
        <f t="shared" si="16"/>
        <v>0.47052112234489851</v>
      </c>
      <c r="M130" s="299" t="s">
        <v>159</v>
      </c>
      <c r="N130" s="300">
        <v>20659</v>
      </c>
      <c r="O130" s="303">
        <v>531</v>
      </c>
      <c r="P130" s="304">
        <f t="shared" si="15"/>
        <v>2.5703083401907158E-2</v>
      </c>
      <c r="Q130" s="304">
        <f t="shared" si="14"/>
        <v>7.0525421027466395E-3</v>
      </c>
    </row>
    <row r="131" spans="2:17" x14ac:dyDescent="0.25">
      <c r="B131" s="504" t="s">
        <v>466</v>
      </c>
      <c r="C131" s="505" t="s">
        <v>352</v>
      </c>
      <c r="D131" s="303">
        <f>SUM(N133:N134)</f>
        <v>39034</v>
      </c>
      <c r="E131" s="302">
        <f>SUM(O133:O134)</f>
        <v>3279</v>
      </c>
      <c r="F131" s="512">
        <f t="shared" si="16"/>
        <v>0.88708283946159117</v>
      </c>
      <c r="M131" s="299" t="s">
        <v>166</v>
      </c>
      <c r="N131" s="300">
        <v>10190</v>
      </c>
      <c r="O131" s="303">
        <v>590</v>
      </c>
      <c r="P131" s="304">
        <f t="shared" si="15"/>
        <v>5.7899901864573111E-2</v>
      </c>
      <c r="Q131" s="304">
        <f t="shared" si="14"/>
        <v>7.8361578919407104E-3</v>
      </c>
    </row>
    <row r="132" spans="2:17" x14ac:dyDescent="0.25">
      <c r="B132" s="504" t="s">
        <v>467</v>
      </c>
      <c r="C132" s="505" t="s">
        <v>352</v>
      </c>
      <c r="D132" s="303">
        <f>SUM(N135:N137)</f>
        <v>162594</v>
      </c>
      <c r="E132" s="302">
        <f>SUM(O135:O137)</f>
        <v>17736</v>
      </c>
      <c r="F132" s="512">
        <f t="shared" si="16"/>
        <v>1.1519058499010155</v>
      </c>
      <c r="M132" s="299" t="s">
        <v>170</v>
      </c>
      <c r="N132" s="300">
        <v>2177</v>
      </c>
      <c r="O132" s="303">
        <v>97</v>
      </c>
      <c r="P132" s="304">
        <f t="shared" si="15"/>
        <v>4.4556729444189251E-2</v>
      </c>
      <c r="Q132" s="304">
        <f t="shared" si="14"/>
        <v>1.2883174839292354E-3</v>
      </c>
    </row>
    <row r="133" spans="2:17" ht="15.75" thickBot="1" x14ac:dyDescent="0.3">
      <c r="B133" s="513" t="s">
        <v>468</v>
      </c>
      <c r="C133" s="514" t="s">
        <v>352</v>
      </c>
      <c r="D133" s="515">
        <f>SUM(N138:N139)</f>
        <v>30707</v>
      </c>
      <c r="E133" s="520">
        <f>SUM(O138:O139)</f>
        <v>3269</v>
      </c>
      <c r="F133" s="517">
        <f t="shared" si="16"/>
        <v>1.1241994038278975</v>
      </c>
      <c r="M133" s="299" t="s">
        <v>172</v>
      </c>
      <c r="N133" s="300">
        <v>20148</v>
      </c>
      <c r="O133" s="303">
        <v>1446</v>
      </c>
      <c r="P133" s="304">
        <f t="shared" si="15"/>
        <v>7.1768910065515182E-2</v>
      </c>
      <c r="Q133" s="304">
        <f t="shared" si="14"/>
        <v>1.9205227647027572E-2</v>
      </c>
    </row>
    <row r="134" spans="2:17" ht="15.75" thickBot="1" x14ac:dyDescent="0.3">
      <c r="D134" s="521">
        <v>795087</v>
      </c>
      <c r="E134" s="522">
        <v>75292</v>
      </c>
      <c r="F134" s="518">
        <f t="shared" si="16"/>
        <v>1</v>
      </c>
      <c r="M134" s="299" t="s">
        <v>180</v>
      </c>
      <c r="N134" s="300">
        <v>18886</v>
      </c>
      <c r="O134" s="303">
        <v>1833</v>
      </c>
      <c r="P134" s="304">
        <f t="shared" si="15"/>
        <v>9.7056020332521448E-2</v>
      </c>
      <c r="Q134" s="304">
        <f t="shared" si="14"/>
        <v>2.4345215959198852E-2</v>
      </c>
    </row>
    <row r="135" spans="2:17" x14ac:dyDescent="0.25">
      <c r="D135" s="418"/>
      <c r="M135" s="299" t="s">
        <v>187</v>
      </c>
      <c r="N135" s="300">
        <v>59125</v>
      </c>
      <c r="O135" s="303">
        <v>6603</v>
      </c>
      <c r="P135" s="304">
        <f t="shared" si="15"/>
        <v>0.11167864693446089</v>
      </c>
      <c r="Q135" s="304">
        <f t="shared" si="14"/>
        <v>8.7698560272007647E-2</v>
      </c>
    </row>
    <row r="136" spans="2:17" x14ac:dyDescent="0.25">
      <c r="D136" s="418"/>
      <c r="M136" s="299" t="s">
        <v>190</v>
      </c>
      <c r="N136" s="300">
        <v>49871</v>
      </c>
      <c r="O136" s="303">
        <v>6167</v>
      </c>
      <c r="P136" s="304">
        <f t="shared" si="15"/>
        <v>0.12365904032403602</v>
      </c>
      <c r="Q136" s="304">
        <f t="shared" si="14"/>
        <v>8.1907772406098922E-2</v>
      </c>
    </row>
    <row r="137" spans="2:17" x14ac:dyDescent="0.25">
      <c r="D137" s="418"/>
      <c r="M137" s="299" t="s">
        <v>192</v>
      </c>
      <c r="N137" s="300">
        <v>53598</v>
      </c>
      <c r="O137" s="303">
        <v>4966</v>
      </c>
      <c r="P137" s="304">
        <f t="shared" si="15"/>
        <v>9.2652710922049325E-2</v>
      </c>
      <c r="Q137" s="304">
        <f t="shared" si="14"/>
        <v>6.5956542527758594E-2</v>
      </c>
    </row>
    <row r="138" spans="2:17" x14ac:dyDescent="0.25">
      <c r="D138" s="418"/>
      <c r="M138" s="299" t="s">
        <v>196</v>
      </c>
      <c r="N138" s="300">
        <v>15999</v>
      </c>
      <c r="O138" s="303">
        <v>1337</v>
      </c>
      <c r="P138" s="304">
        <f t="shared" si="15"/>
        <v>8.3567722982686415E-2</v>
      </c>
      <c r="Q138" s="304">
        <f t="shared" si="14"/>
        <v>1.7757530680550391E-2</v>
      </c>
    </row>
    <row r="139" spans="2:17" x14ac:dyDescent="0.25">
      <c r="D139" s="418"/>
      <c r="M139" s="299" t="s">
        <v>201</v>
      </c>
      <c r="N139" s="300">
        <v>14708</v>
      </c>
      <c r="O139" s="303">
        <v>1932</v>
      </c>
      <c r="P139" s="304">
        <f t="shared" si="15"/>
        <v>0.13135708457982051</v>
      </c>
      <c r="Q139" s="304">
        <f t="shared" si="14"/>
        <v>2.5660096690219413E-2</v>
      </c>
    </row>
    <row r="140" spans="2:17" x14ac:dyDescent="0.25">
      <c r="D140" s="418"/>
      <c r="M140" s="299" t="s">
        <v>205</v>
      </c>
      <c r="N140" s="300">
        <v>106</v>
      </c>
      <c r="O140" s="303"/>
      <c r="P140" s="304">
        <f t="shared" si="15"/>
        <v>0</v>
      </c>
      <c r="Q140" s="304">
        <f t="shared" si="14"/>
        <v>0</v>
      </c>
    </row>
    <row r="141" spans="2:17" ht="15.75" thickBot="1" x14ac:dyDescent="0.3">
      <c r="D141" s="418"/>
      <c r="M141" s="307" t="s">
        <v>353</v>
      </c>
      <c r="N141" s="311">
        <v>1080</v>
      </c>
      <c r="O141" s="312"/>
      <c r="P141" s="313">
        <f t="shared" si="15"/>
        <v>0</v>
      </c>
      <c r="Q141" s="313">
        <f t="shared" si="14"/>
        <v>0</v>
      </c>
    </row>
    <row r="142" spans="2:17" ht="15.75" thickBot="1" x14ac:dyDescent="0.3">
      <c r="D142" s="418"/>
      <c r="M142" s="314" t="s">
        <v>208</v>
      </c>
      <c r="N142" s="318">
        <v>795087</v>
      </c>
      <c r="O142" s="319">
        <v>75292</v>
      </c>
      <c r="P142" s="320">
        <f t="shared" si="15"/>
        <v>9.4696555219743253E-2</v>
      </c>
      <c r="Q142" s="320">
        <f t="shared" si="14"/>
        <v>1</v>
      </c>
    </row>
    <row r="143" spans="2:17" x14ac:dyDescent="0.25">
      <c r="D143" s="418"/>
    </row>
    <row r="144" spans="2:17" x14ac:dyDescent="0.25">
      <c r="D144" s="418"/>
    </row>
    <row r="145" spans="1:28" ht="48.75" x14ac:dyDescent="0.35">
      <c r="A145" s="386">
        <v>5</v>
      </c>
      <c r="B145" s="532" t="s">
        <v>513</v>
      </c>
      <c r="C145" s="387"/>
      <c r="D145" s="387"/>
      <c r="E145" s="387"/>
      <c r="F145" s="387"/>
      <c r="G145" s="387"/>
      <c r="H145" s="387"/>
      <c r="I145" s="387"/>
      <c r="J145" s="387"/>
      <c r="K145" s="387"/>
      <c r="L145" s="387"/>
    </row>
    <row r="146" spans="1:28" x14ac:dyDescent="0.25">
      <c r="D146" s="418"/>
      <c r="AB146" s="523"/>
    </row>
    <row r="147" spans="1:28" ht="15.75" thickBot="1" x14ac:dyDescent="0.3">
      <c r="AB147" s="523"/>
    </row>
    <row r="148" spans="1:28" ht="45.75" thickBot="1" x14ac:dyDescent="0.3">
      <c r="C148" s="498" t="s">
        <v>494</v>
      </c>
      <c r="D148" s="524" t="s">
        <v>500</v>
      </c>
      <c r="AB148" s="523"/>
    </row>
    <row r="149" spans="1:28" ht="15.75" thickBot="1" x14ac:dyDescent="0.3">
      <c r="B149" s="499" t="s">
        <v>496</v>
      </c>
      <c r="C149" s="503" t="s">
        <v>497</v>
      </c>
      <c r="F149" s="384" t="s">
        <v>446</v>
      </c>
      <c r="G149" s="384" t="s">
        <v>447</v>
      </c>
      <c r="H149" s="384" t="s">
        <v>448</v>
      </c>
      <c r="I149" s="384" t="s">
        <v>449</v>
      </c>
      <c r="J149" s="384" t="s">
        <v>450</v>
      </c>
      <c r="K149" s="384" t="s">
        <v>451</v>
      </c>
      <c r="L149" s="384" t="s">
        <v>452</v>
      </c>
      <c r="M149" s="384" t="s">
        <v>453</v>
      </c>
      <c r="N149" s="384" t="s">
        <v>454</v>
      </c>
      <c r="O149" s="384" t="s">
        <v>455</v>
      </c>
      <c r="Q149" s="384" t="s">
        <v>446</v>
      </c>
      <c r="R149" s="384" t="s">
        <v>447</v>
      </c>
      <c r="S149" s="384" t="s">
        <v>448</v>
      </c>
      <c r="T149" s="384" t="s">
        <v>449</v>
      </c>
      <c r="U149" s="384" t="s">
        <v>450</v>
      </c>
      <c r="V149" s="384" t="s">
        <v>451</v>
      </c>
      <c r="W149" s="384" t="s">
        <v>452</v>
      </c>
      <c r="X149" s="384" t="s">
        <v>453</v>
      </c>
      <c r="Y149" s="384" t="s">
        <v>454</v>
      </c>
      <c r="Z149" s="384" t="s">
        <v>455</v>
      </c>
      <c r="AB149" s="523"/>
    </row>
    <row r="150" spans="1:28" ht="15.75" thickBot="1" x14ac:dyDescent="0.3">
      <c r="B150" s="504" t="s">
        <v>64</v>
      </c>
      <c r="C150" s="506">
        <f t="shared" ref="C150:C159" si="18">F107</f>
        <v>0.38137516606263039</v>
      </c>
      <c r="D150" s="506">
        <f>C150</f>
        <v>0.38137516606263039</v>
      </c>
      <c r="F150" s="525">
        <f>D150</f>
        <v>0.38137516606263039</v>
      </c>
      <c r="G150" s="526">
        <v>0</v>
      </c>
      <c r="H150" s="526">
        <v>0</v>
      </c>
      <c r="I150" s="526">
        <v>0</v>
      </c>
      <c r="J150" s="526">
        <v>0</v>
      </c>
      <c r="K150" s="526">
        <v>0</v>
      </c>
      <c r="L150" s="526">
        <v>0</v>
      </c>
      <c r="M150" s="526">
        <v>0</v>
      </c>
      <c r="N150" s="526">
        <v>0</v>
      </c>
      <c r="O150" s="526">
        <v>0</v>
      </c>
      <c r="Q150" s="506">
        <v>0.21296083600773336</v>
      </c>
      <c r="R150" s="506">
        <v>6.3337989676996193E-2</v>
      </c>
      <c r="S150" s="506">
        <v>0</v>
      </c>
      <c r="T150" s="506">
        <v>1.5913790558453204E-2</v>
      </c>
      <c r="U150" s="506">
        <v>0</v>
      </c>
      <c r="V150" s="506">
        <v>7.1285213303834874E-5</v>
      </c>
      <c r="W150" s="506">
        <v>0</v>
      </c>
      <c r="X150" s="506">
        <v>6.3259123807487896E-3</v>
      </c>
      <c r="Y150" s="506">
        <v>1.5868566113566757E-2</v>
      </c>
      <c r="Z150" s="506">
        <v>1.473366139315728E-2</v>
      </c>
      <c r="AB150" s="523"/>
    </row>
    <row r="151" spans="1:28" ht="15.75" thickBot="1" x14ac:dyDescent="0.3">
      <c r="B151" s="507" t="s">
        <v>501</v>
      </c>
      <c r="C151" s="506">
        <f t="shared" si="18"/>
        <v>0.81966521345780308</v>
      </c>
      <c r="D151" s="506">
        <f>C151</f>
        <v>0.81966521345780308</v>
      </c>
      <c r="F151" s="526">
        <v>0</v>
      </c>
      <c r="G151" s="525">
        <f>D151</f>
        <v>0.81966521345780308</v>
      </c>
      <c r="H151" s="526">
        <v>0</v>
      </c>
      <c r="I151" s="526">
        <v>0</v>
      </c>
      <c r="J151" s="526">
        <v>0</v>
      </c>
      <c r="K151" s="526">
        <v>0</v>
      </c>
      <c r="L151" s="526">
        <v>0</v>
      </c>
      <c r="M151" s="526">
        <v>0</v>
      </c>
      <c r="N151" s="526">
        <v>0</v>
      </c>
      <c r="O151" s="526">
        <v>0</v>
      </c>
      <c r="Q151" s="506">
        <v>0.18228052145973037</v>
      </c>
      <c r="R151" s="506">
        <v>0.59740306917966612</v>
      </c>
      <c r="S151" s="506">
        <v>0.51575391510025981</v>
      </c>
      <c r="T151" s="506">
        <v>0.20466646467488919</v>
      </c>
      <c r="U151" s="506">
        <v>0.10479884794542192</v>
      </c>
      <c r="V151" s="506">
        <v>0.2441021641787928</v>
      </c>
      <c r="W151" s="506">
        <v>3.1132079077758609E-2</v>
      </c>
      <c r="X151" s="506">
        <v>0.17153046398101476</v>
      </c>
      <c r="Y151" s="506">
        <v>0.16113231157942656</v>
      </c>
      <c r="Z151" s="506">
        <v>0.17909145806382473</v>
      </c>
      <c r="AB151" s="523"/>
    </row>
    <row r="152" spans="1:28" ht="15.75" thickBot="1" x14ac:dyDescent="0.3">
      <c r="B152" s="504" t="s">
        <v>67</v>
      </c>
      <c r="C152" s="506">
        <f t="shared" si="18"/>
        <v>1.0420063841980611</v>
      </c>
      <c r="D152" s="506">
        <v>1</v>
      </c>
      <c r="F152" s="526">
        <v>0</v>
      </c>
      <c r="G152" s="526">
        <v>0</v>
      </c>
      <c r="H152" s="525">
        <f>D152</f>
        <v>1</v>
      </c>
      <c r="I152" s="526">
        <v>0</v>
      </c>
      <c r="J152" s="526">
        <v>0</v>
      </c>
      <c r="K152" s="526">
        <v>0</v>
      </c>
      <c r="L152" s="526">
        <v>0</v>
      </c>
      <c r="M152" s="526">
        <v>0</v>
      </c>
      <c r="N152" s="526">
        <v>0</v>
      </c>
      <c r="O152" s="526">
        <v>0</v>
      </c>
      <c r="Q152" s="506">
        <v>3.8831182535772016E-2</v>
      </c>
      <c r="R152" s="506">
        <v>8.5791327501900244E-3</v>
      </c>
      <c r="S152" s="506">
        <v>6.6416801695018582E-2</v>
      </c>
      <c r="T152" s="506">
        <v>1.3460616564912211E-2</v>
      </c>
      <c r="U152" s="506">
        <v>2.1950392242296848E-2</v>
      </c>
      <c r="V152" s="506">
        <v>2.0346311162298836E-3</v>
      </c>
      <c r="W152" s="506">
        <v>5.4869722371892582E-2</v>
      </c>
      <c r="X152" s="506">
        <v>3.9991740150131676E-2</v>
      </c>
      <c r="Y152" s="506">
        <v>1.0472261746421694E-2</v>
      </c>
      <c r="Z152" s="506">
        <v>1.8155651511782417E-2</v>
      </c>
      <c r="AB152" s="523"/>
    </row>
    <row r="153" spans="1:28" ht="15.75" thickBot="1" x14ac:dyDescent="0.3">
      <c r="B153" s="504" t="s">
        <v>502</v>
      </c>
      <c r="C153" s="506">
        <f t="shared" si="18"/>
        <v>1.3352995685254354</v>
      </c>
      <c r="D153" s="506">
        <f>C153</f>
        <v>1.3352995685254354</v>
      </c>
      <c r="F153" s="526">
        <v>0</v>
      </c>
      <c r="G153" s="526">
        <v>0</v>
      </c>
      <c r="H153" s="526">
        <v>0</v>
      </c>
      <c r="I153" s="525">
        <f>D153</f>
        <v>1.3352995685254354</v>
      </c>
      <c r="J153" s="526">
        <v>0</v>
      </c>
      <c r="K153" s="526">
        <v>0</v>
      </c>
      <c r="L153" s="526">
        <v>0</v>
      </c>
      <c r="M153" s="526">
        <v>0</v>
      </c>
      <c r="N153" s="526">
        <v>0</v>
      </c>
      <c r="O153" s="526">
        <v>0</v>
      </c>
      <c r="Q153" s="506">
        <v>4.5050129691634978E-3</v>
      </c>
      <c r="R153" s="506">
        <v>2.2290883921427536E-2</v>
      </c>
      <c r="S153" s="506">
        <v>1.0106479456111459E-2</v>
      </c>
      <c r="T153" s="506">
        <v>0.12627965935735341</v>
      </c>
      <c r="U153" s="506">
        <v>5.2275172692387892E-2</v>
      </c>
      <c r="V153" s="506">
        <v>0.11556945894371855</v>
      </c>
      <c r="W153" s="506">
        <v>3.9346477904245262E-4</v>
      </c>
      <c r="X153" s="506">
        <v>9.6499438664880741E-2</v>
      </c>
      <c r="Y153" s="506">
        <v>2.7321598956506436E-2</v>
      </c>
      <c r="Z153" s="506">
        <v>5.1860689319815433E-2</v>
      </c>
      <c r="AB153" s="523"/>
    </row>
    <row r="154" spans="1:28" ht="15.75" thickBot="1" x14ac:dyDescent="0.3">
      <c r="B154" s="504" t="s">
        <v>69</v>
      </c>
      <c r="C154" s="506">
        <f t="shared" si="18"/>
        <v>0.36454157261915476</v>
      </c>
      <c r="D154" s="506">
        <f>C154</f>
        <v>0.36454157261915476</v>
      </c>
      <c r="F154" s="526">
        <v>0</v>
      </c>
      <c r="G154" s="526">
        <v>0</v>
      </c>
      <c r="H154" s="526">
        <v>0</v>
      </c>
      <c r="I154" s="526">
        <v>0</v>
      </c>
      <c r="J154" s="525">
        <f>D154</f>
        <v>0.36454157261915476</v>
      </c>
      <c r="K154" s="526">
        <v>0</v>
      </c>
      <c r="L154" s="526">
        <v>0</v>
      </c>
      <c r="M154" s="526">
        <v>0</v>
      </c>
      <c r="N154" s="526">
        <v>0</v>
      </c>
      <c r="O154" s="526">
        <v>0</v>
      </c>
      <c r="Q154" s="506">
        <v>4.6544740793343472E-4</v>
      </c>
      <c r="R154" s="506">
        <v>3.367010547749722E-3</v>
      </c>
      <c r="S154" s="506">
        <v>3.1235596115944978E-3</v>
      </c>
      <c r="T154" s="506">
        <v>1.2213716112694733E-2</v>
      </c>
      <c r="U154" s="506">
        <v>7.7101875465000275E-2</v>
      </c>
      <c r="V154" s="506">
        <v>1.7239514107570367E-2</v>
      </c>
      <c r="W154" s="506">
        <v>5.9651916878812584E-4</v>
      </c>
      <c r="X154" s="506">
        <v>2.8536114840347557E-2</v>
      </c>
      <c r="Y154" s="506">
        <v>1.7632532130371331E-2</v>
      </c>
      <c r="Z154" s="506">
        <v>5.2524363423892349E-2</v>
      </c>
      <c r="AB154" s="523"/>
    </row>
    <row r="155" spans="1:28" ht="15.75" thickBot="1" x14ac:dyDescent="0.3">
      <c r="B155" s="504" t="s">
        <v>70</v>
      </c>
      <c r="C155" s="506">
        <f t="shared" si="18"/>
        <v>1.1746333650785166</v>
      </c>
      <c r="D155" s="506">
        <v>1</v>
      </c>
      <c r="F155" s="526">
        <v>0</v>
      </c>
      <c r="G155" s="526">
        <v>0</v>
      </c>
      <c r="H155" s="526">
        <v>0</v>
      </c>
      <c r="I155" s="526">
        <v>0</v>
      </c>
      <c r="J155" s="526">
        <v>0</v>
      </c>
      <c r="K155" s="525">
        <f>D155</f>
        <v>1</v>
      </c>
      <c r="L155" s="526">
        <v>0</v>
      </c>
      <c r="M155" s="526">
        <v>0</v>
      </c>
      <c r="N155" s="526">
        <v>0</v>
      </c>
      <c r="O155" s="526">
        <v>0</v>
      </c>
      <c r="Q155" s="506">
        <v>1.5165128088669155E-3</v>
      </c>
      <c r="R155" s="506">
        <v>7.0933426878770234E-3</v>
      </c>
      <c r="S155" s="506">
        <v>9.4678496538913633E-3</v>
      </c>
      <c r="T155" s="506">
        <v>3.1782861779754749E-2</v>
      </c>
      <c r="U155" s="506">
        <v>9.8315794927270866E-3</v>
      </c>
      <c r="V155" s="506">
        <v>6.1225883695857249E-3</v>
      </c>
      <c r="W155" s="506">
        <v>1.2026334543038131E-3</v>
      </c>
      <c r="X155" s="506">
        <v>1.6100342738611682E-2</v>
      </c>
      <c r="Y155" s="506">
        <v>3.1047465362438738E-3</v>
      </c>
      <c r="Z155" s="506">
        <v>5.039537095171887E-3</v>
      </c>
      <c r="AB155" s="523"/>
    </row>
    <row r="156" spans="1:28" ht="15.75" thickBot="1" x14ac:dyDescent="0.3">
      <c r="B156" s="504" t="s">
        <v>71</v>
      </c>
      <c r="C156" s="506">
        <f t="shared" si="18"/>
        <v>1.4625933003752962</v>
      </c>
      <c r="D156" s="506">
        <v>1</v>
      </c>
      <c r="F156" s="526">
        <v>0</v>
      </c>
      <c r="G156" s="526">
        <v>0</v>
      </c>
      <c r="H156" s="526">
        <v>0</v>
      </c>
      <c r="I156" s="526">
        <v>0</v>
      </c>
      <c r="J156" s="526">
        <v>0</v>
      </c>
      <c r="K156" s="526">
        <v>0</v>
      </c>
      <c r="L156" s="525">
        <f>D156</f>
        <v>1</v>
      </c>
      <c r="M156" s="526">
        <v>0</v>
      </c>
      <c r="N156" s="526">
        <v>0</v>
      </c>
      <c r="O156" s="526">
        <v>0</v>
      </c>
      <c r="Q156" s="506">
        <v>8.9361749080893807E-4</v>
      </c>
      <c r="R156" s="506">
        <v>2.7935630271827944E-3</v>
      </c>
      <c r="S156" s="506">
        <v>2.3824312380217563E-3</v>
      </c>
      <c r="T156" s="506">
        <v>1.5323393344968503E-2</v>
      </c>
      <c r="U156" s="506">
        <v>1.0827096880457967E-2</v>
      </c>
      <c r="V156" s="506">
        <v>2.3340922430186372E-3</v>
      </c>
      <c r="W156" s="506">
        <v>6.7478122226054824E-4</v>
      </c>
      <c r="X156" s="506">
        <v>1.0199204657195348E-2</v>
      </c>
      <c r="Y156" s="506">
        <v>6.1482009600912768E-3</v>
      </c>
      <c r="Z156" s="506">
        <v>9.8760700612974383E-3</v>
      </c>
      <c r="AB156" s="523"/>
    </row>
    <row r="157" spans="1:28" ht="15.75" thickBot="1" x14ac:dyDescent="0.3">
      <c r="B157" s="504" t="s">
        <v>503</v>
      </c>
      <c r="C157" s="506">
        <f t="shared" si="18"/>
        <v>0.45104891316980722</v>
      </c>
      <c r="D157" s="506">
        <f>C157</f>
        <v>0.45104891316980722</v>
      </c>
      <c r="F157" s="526">
        <v>0</v>
      </c>
      <c r="G157" s="526">
        <v>0</v>
      </c>
      <c r="H157" s="526">
        <v>0</v>
      </c>
      <c r="I157" s="526">
        <v>0</v>
      </c>
      <c r="J157" s="526">
        <v>0</v>
      </c>
      <c r="K157" s="526">
        <v>0</v>
      </c>
      <c r="L157" s="526">
        <v>0</v>
      </c>
      <c r="M157" s="525">
        <f>D157</f>
        <v>0.45104891316980722</v>
      </c>
      <c r="N157" s="526">
        <v>0</v>
      </c>
      <c r="O157" s="526">
        <v>0</v>
      </c>
      <c r="Q157" s="506">
        <v>7.2242461712972005E-3</v>
      </c>
      <c r="R157" s="506">
        <v>1.6349252472988515E-2</v>
      </c>
      <c r="S157" s="506">
        <v>1.8643495780953052E-2</v>
      </c>
      <c r="T157" s="506">
        <v>3.9003881003717204E-2</v>
      </c>
      <c r="U157" s="506">
        <v>7.2764638947001845E-2</v>
      </c>
      <c r="V157" s="506">
        <v>9.8044993649631425E-3</v>
      </c>
      <c r="W157" s="506">
        <v>2.5983314036549209E-3</v>
      </c>
      <c r="X157" s="506">
        <v>7.8582330372883438E-2</v>
      </c>
      <c r="Y157" s="506">
        <v>3.9069786126217892E-2</v>
      </c>
      <c r="Z157" s="506">
        <v>0.22399594470182771</v>
      </c>
      <c r="AB157" s="523"/>
    </row>
    <row r="158" spans="1:28" ht="15.75" thickBot="1" x14ac:dyDescent="0.3">
      <c r="B158" s="504" t="s">
        <v>504</v>
      </c>
      <c r="C158" s="506">
        <f t="shared" si="18"/>
        <v>1.0452396413822793</v>
      </c>
      <c r="D158" s="506">
        <v>1</v>
      </c>
      <c r="F158" s="526">
        <v>0</v>
      </c>
      <c r="G158" s="526">
        <v>0</v>
      </c>
      <c r="H158" s="526">
        <v>0</v>
      </c>
      <c r="I158" s="526">
        <v>0</v>
      </c>
      <c r="J158" s="526">
        <v>0</v>
      </c>
      <c r="K158" s="526">
        <v>0</v>
      </c>
      <c r="L158" s="526">
        <v>0</v>
      </c>
      <c r="M158" s="526">
        <v>0</v>
      </c>
      <c r="N158" s="525">
        <f>D158</f>
        <v>1</v>
      </c>
      <c r="O158" s="526">
        <v>0</v>
      </c>
      <c r="Q158" s="506">
        <v>9.6041858633579122E-4</v>
      </c>
      <c r="R158" s="506">
        <v>7.9865244791815469E-3</v>
      </c>
      <c r="S158" s="506">
        <v>6.4481979854715162E-3</v>
      </c>
      <c r="T158" s="506">
        <v>1.345686536496128E-2</v>
      </c>
      <c r="U158" s="506">
        <v>3.0622369240971326E-2</v>
      </c>
      <c r="V158" s="506">
        <v>8.1083793725184993E-3</v>
      </c>
      <c r="W158" s="506">
        <v>1.1595499764812821E-3</v>
      </c>
      <c r="X158" s="506">
        <v>2.7739225394879798E-2</v>
      </c>
      <c r="Y158" s="506">
        <v>1.083452651173643E-2</v>
      </c>
      <c r="Z158" s="506">
        <v>6.5677809216207791E-2</v>
      </c>
      <c r="AB158" s="523"/>
    </row>
    <row r="159" spans="1:28" ht="15.75" thickBot="1" x14ac:dyDescent="0.3">
      <c r="B159" s="513" t="s">
        <v>236</v>
      </c>
      <c r="C159" s="506">
        <f t="shared" si="18"/>
        <v>0.93547348287518772</v>
      </c>
      <c r="D159" s="506">
        <f>C159</f>
        <v>0.93547348287518772</v>
      </c>
      <c r="F159" s="526">
        <v>0</v>
      </c>
      <c r="G159" s="526">
        <v>0</v>
      </c>
      <c r="H159" s="526">
        <v>0</v>
      </c>
      <c r="I159" s="526">
        <v>0</v>
      </c>
      <c r="J159" s="526">
        <v>0</v>
      </c>
      <c r="K159" s="526">
        <v>0</v>
      </c>
      <c r="L159" s="526">
        <v>0</v>
      </c>
      <c r="M159" s="526">
        <v>0</v>
      </c>
      <c r="N159" s="526">
        <v>0</v>
      </c>
      <c r="O159" s="525">
        <f>D159</f>
        <v>0.93547348287518772</v>
      </c>
      <c r="Q159" s="506">
        <v>9.6911262019175367E-5</v>
      </c>
      <c r="R159" s="506">
        <v>3.4319069460945796E-3</v>
      </c>
      <c r="S159" s="506">
        <v>1.8651351832393145E-3</v>
      </c>
      <c r="T159" s="506">
        <v>5.8581643346121027E-3</v>
      </c>
      <c r="U159" s="506">
        <v>1.5252089049116303E-2</v>
      </c>
      <c r="V159" s="506">
        <v>2.6003246351638146E-2</v>
      </c>
      <c r="W159" s="506">
        <v>2.1502061267336125E-4</v>
      </c>
      <c r="X159" s="506">
        <v>1.0192757288071532E-2</v>
      </c>
      <c r="Y159" s="506">
        <v>6.717119009199005E-4</v>
      </c>
      <c r="Z159" s="506">
        <v>5.355525123865044E-3</v>
      </c>
      <c r="AB159" s="523"/>
    </row>
    <row r="160" spans="1:28" x14ac:dyDescent="0.25">
      <c r="D160" s="418"/>
      <c r="Q160" s="492">
        <f>SUM(Q150:Q159)</f>
        <v>0.44973470669966059</v>
      </c>
      <c r="R160" s="492">
        <f t="shared" ref="R160:Z160" si="19">SUM(R150:R159)</f>
        <v>0.73263267568935408</v>
      </c>
      <c r="S160" s="492">
        <f t="shared" si="19"/>
        <v>0.63420786570456122</v>
      </c>
      <c r="T160" s="492">
        <f t="shared" si="19"/>
        <v>0.47795941309631662</v>
      </c>
      <c r="U160" s="492">
        <f t="shared" si="19"/>
        <v>0.39542406195538149</v>
      </c>
      <c r="V160" s="492">
        <f t="shared" si="19"/>
        <v>0.43138985926133955</v>
      </c>
      <c r="W160" s="492">
        <f t="shared" si="19"/>
        <v>9.2842102066855697E-2</v>
      </c>
      <c r="X160" s="492">
        <f t="shared" si="19"/>
        <v>0.48569753046876529</v>
      </c>
      <c r="Y160" s="492">
        <f t="shared" si="19"/>
        <v>0.29225624256150218</v>
      </c>
      <c r="Z160" s="492">
        <f t="shared" si="19"/>
        <v>0.62631070991084203</v>
      </c>
      <c r="AB160" s="523"/>
    </row>
    <row r="161" spans="1:28" x14ac:dyDescent="0.25">
      <c r="D161" s="418"/>
      <c r="Q161" s="527" t="s">
        <v>505</v>
      </c>
      <c r="AB161" s="523"/>
    </row>
    <row r="162" spans="1:28" ht="15.75" thickBot="1" x14ac:dyDescent="0.3">
      <c r="D162" s="418"/>
      <c r="F162" s="384" t="s">
        <v>446</v>
      </c>
      <c r="G162" s="384" t="s">
        <v>447</v>
      </c>
      <c r="H162" s="384" t="s">
        <v>448</v>
      </c>
      <c r="I162" s="384" t="s">
        <v>449</v>
      </c>
      <c r="J162" s="384" t="s">
        <v>450</v>
      </c>
      <c r="K162" s="384" t="s">
        <v>451</v>
      </c>
      <c r="L162" s="384" t="s">
        <v>452</v>
      </c>
      <c r="M162" s="384" t="s">
        <v>453</v>
      </c>
      <c r="N162" s="384" t="s">
        <v>454</v>
      </c>
      <c r="O162" s="384" t="s">
        <v>455</v>
      </c>
      <c r="Q162" s="384" t="s">
        <v>446</v>
      </c>
      <c r="R162" s="528" t="s">
        <v>447</v>
      </c>
      <c r="S162" s="384" t="s">
        <v>448</v>
      </c>
      <c r="T162" s="384" t="s">
        <v>449</v>
      </c>
      <c r="U162" s="384" t="s">
        <v>450</v>
      </c>
      <c r="V162" s="384" t="s">
        <v>451</v>
      </c>
      <c r="W162" s="384" t="s">
        <v>452</v>
      </c>
      <c r="X162" s="384" t="s">
        <v>453</v>
      </c>
      <c r="Y162" s="384" t="s">
        <v>454</v>
      </c>
      <c r="Z162" s="384" t="s">
        <v>455</v>
      </c>
      <c r="AB162" s="523"/>
    </row>
    <row r="163" spans="1:28" ht="15.75" thickBot="1" x14ac:dyDescent="0.3">
      <c r="D163" s="418"/>
      <c r="F163" s="525">
        <f>F150*Q150</f>
        <v>8.1217974197285908E-2</v>
      </c>
      <c r="G163" s="526">
        <f t="shared" ref="G163:O172" si="20">G150*R150</f>
        <v>0</v>
      </c>
      <c r="H163" s="526">
        <f t="shared" si="20"/>
        <v>0</v>
      </c>
      <c r="I163" s="526">
        <f t="shared" si="20"/>
        <v>0</v>
      </c>
      <c r="J163" s="526">
        <f t="shared" si="20"/>
        <v>0</v>
      </c>
      <c r="K163" s="526">
        <f t="shared" si="20"/>
        <v>0</v>
      </c>
      <c r="L163" s="526">
        <f t="shared" si="20"/>
        <v>0</v>
      </c>
      <c r="M163" s="526">
        <f t="shared" si="20"/>
        <v>0</v>
      </c>
      <c r="N163" s="526">
        <f t="shared" si="20"/>
        <v>0</v>
      </c>
      <c r="O163" s="526">
        <f t="shared" si="20"/>
        <v>0</v>
      </c>
      <c r="Q163" s="506">
        <f>$D150*Q150</f>
        <v>8.1217974197285908E-2</v>
      </c>
      <c r="R163" s="529">
        <f t="shared" ref="R163:Z163" si="21">$D150*R150</f>
        <v>2.4155536331137591E-2</v>
      </c>
      <c r="S163" s="506">
        <f t="shared" si="21"/>
        <v>0</v>
      </c>
      <c r="T163" s="506">
        <f t="shared" si="21"/>
        <v>6.0691245169160104E-3</v>
      </c>
      <c r="U163" s="506">
        <f t="shared" si="21"/>
        <v>0</v>
      </c>
      <c r="V163" s="506">
        <f t="shared" si="21"/>
        <v>2.7186410061560053E-5</v>
      </c>
      <c r="W163" s="506">
        <f t="shared" si="21"/>
        <v>0</v>
      </c>
      <c r="X163" s="506">
        <f t="shared" si="21"/>
        <v>2.4125458847057192E-3</v>
      </c>
      <c r="Y163" s="506">
        <f t="shared" si="21"/>
        <v>6.0518770367373517E-3</v>
      </c>
      <c r="Z163" s="506">
        <f t="shared" si="21"/>
        <v>5.6190525605259237E-3</v>
      </c>
      <c r="AB163" s="523"/>
    </row>
    <row r="164" spans="1:28" ht="15.75" thickBot="1" x14ac:dyDescent="0.3">
      <c r="D164" s="418"/>
      <c r="F164" s="526">
        <f t="shared" ref="F164:F172" si="22">F151*Q151</f>
        <v>0</v>
      </c>
      <c r="G164" s="525">
        <f t="shared" si="20"/>
        <v>0.48967051421949775</v>
      </c>
      <c r="H164" s="526">
        <f t="shared" si="20"/>
        <v>0</v>
      </c>
      <c r="I164" s="526">
        <f t="shared" si="20"/>
        <v>0</v>
      </c>
      <c r="J164" s="526">
        <f t="shared" si="20"/>
        <v>0</v>
      </c>
      <c r="K164" s="526">
        <f t="shared" si="20"/>
        <v>0</v>
      </c>
      <c r="L164" s="526">
        <f t="shared" si="20"/>
        <v>0</v>
      </c>
      <c r="M164" s="526">
        <f t="shared" si="20"/>
        <v>0</v>
      </c>
      <c r="N164" s="526">
        <f t="shared" si="20"/>
        <v>0</v>
      </c>
      <c r="O164" s="526">
        <f t="shared" si="20"/>
        <v>0</v>
      </c>
      <c r="Q164" s="506">
        <f t="shared" ref="Q164:Z172" si="23">$D151*Q151</f>
        <v>0.14940900253148953</v>
      </c>
      <c r="R164" s="529">
        <f>$D151*R151</f>
        <v>0.48967051421949775</v>
      </c>
      <c r="S164" s="506">
        <f t="shared" si="23"/>
        <v>0.42274554291235211</v>
      </c>
      <c r="T164" s="506">
        <f t="shared" si="23"/>
        <v>0.16775798145539697</v>
      </c>
      <c r="U164" s="506">
        <f t="shared" si="23"/>
        <v>8.5899970071316112E-2</v>
      </c>
      <c r="V164" s="506">
        <f t="shared" si="23"/>
        <v>0.20008205250712188</v>
      </c>
      <c r="W164" s="506">
        <f t="shared" si="23"/>
        <v>2.5517882242656217E-2</v>
      </c>
      <c r="X164" s="506">
        <f t="shared" si="23"/>
        <v>0.14059755437351446</v>
      </c>
      <c r="Y164" s="506">
        <f t="shared" si="23"/>
        <v>0.13207455056569992</v>
      </c>
      <c r="Z164" s="506">
        <f t="shared" si="23"/>
        <v>0.14679503820235409</v>
      </c>
      <c r="AB164" s="523"/>
    </row>
    <row r="165" spans="1:28" ht="15.75" thickBot="1" x14ac:dyDescent="0.3">
      <c r="D165" s="418"/>
      <c r="F165" s="526">
        <f t="shared" si="22"/>
        <v>0</v>
      </c>
      <c r="G165" s="526">
        <f t="shared" si="20"/>
        <v>0</v>
      </c>
      <c r="H165" s="525">
        <f t="shared" si="20"/>
        <v>6.6416801695018582E-2</v>
      </c>
      <c r="I165" s="526">
        <f t="shared" si="20"/>
        <v>0</v>
      </c>
      <c r="J165" s="526">
        <f t="shared" si="20"/>
        <v>0</v>
      </c>
      <c r="K165" s="526">
        <f t="shared" si="20"/>
        <v>0</v>
      </c>
      <c r="L165" s="526">
        <f t="shared" si="20"/>
        <v>0</v>
      </c>
      <c r="M165" s="526">
        <f t="shared" si="20"/>
        <v>0</v>
      </c>
      <c r="N165" s="526">
        <f t="shared" si="20"/>
        <v>0</v>
      </c>
      <c r="O165" s="526">
        <f t="shared" si="20"/>
        <v>0</v>
      </c>
      <c r="Q165" s="506">
        <f t="shared" si="23"/>
        <v>3.8831182535772016E-2</v>
      </c>
      <c r="R165" s="529">
        <f t="shared" si="23"/>
        <v>8.5791327501900244E-3</v>
      </c>
      <c r="S165" s="506">
        <f t="shared" si="23"/>
        <v>6.6416801695018582E-2</v>
      </c>
      <c r="T165" s="506">
        <f t="shared" si="23"/>
        <v>1.3460616564912211E-2</v>
      </c>
      <c r="U165" s="506">
        <f t="shared" si="23"/>
        <v>2.1950392242296848E-2</v>
      </c>
      <c r="V165" s="506">
        <f t="shared" si="23"/>
        <v>2.0346311162298836E-3</v>
      </c>
      <c r="W165" s="506">
        <f t="shared" si="23"/>
        <v>5.4869722371892582E-2</v>
      </c>
      <c r="X165" s="506">
        <f t="shared" si="23"/>
        <v>3.9991740150131676E-2</v>
      </c>
      <c r="Y165" s="506">
        <f t="shared" si="23"/>
        <v>1.0472261746421694E-2</v>
      </c>
      <c r="Z165" s="506">
        <f t="shared" si="23"/>
        <v>1.8155651511782417E-2</v>
      </c>
      <c r="AB165" s="523"/>
    </row>
    <row r="166" spans="1:28" ht="15.75" thickBot="1" x14ac:dyDescent="0.3">
      <c r="D166" s="418"/>
      <c r="F166" s="526">
        <f t="shared" si="22"/>
        <v>0</v>
      </c>
      <c r="G166" s="526">
        <f t="shared" si="20"/>
        <v>0</v>
      </c>
      <c r="H166" s="526">
        <f t="shared" si="20"/>
        <v>0</v>
      </c>
      <c r="I166" s="525">
        <f t="shared" si="20"/>
        <v>0.16862117465341298</v>
      </c>
      <c r="J166" s="526">
        <f t="shared" si="20"/>
        <v>0</v>
      </c>
      <c r="K166" s="526">
        <f t="shared" si="20"/>
        <v>0</v>
      </c>
      <c r="L166" s="526">
        <f t="shared" si="20"/>
        <v>0</v>
      </c>
      <c r="M166" s="526">
        <f t="shared" si="20"/>
        <v>0</v>
      </c>
      <c r="N166" s="526">
        <f t="shared" si="20"/>
        <v>0</v>
      </c>
      <c r="O166" s="526">
        <f t="shared" si="20"/>
        <v>0</v>
      </c>
      <c r="Q166" s="506">
        <f t="shared" si="23"/>
        <v>6.0155418739255093E-3</v>
      </c>
      <c r="R166" s="529">
        <f t="shared" si="23"/>
        <v>2.9765007682332756E-2</v>
      </c>
      <c r="S166" s="506">
        <f t="shared" si="23"/>
        <v>1.3495177657056809E-2</v>
      </c>
      <c r="T166" s="506">
        <f t="shared" si="23"/>
        <v>0.16862117465341298</v>
      </c>
      <c r="U166" s="506">
        <f t="shared" si="23"/>
        <v>6.9803015540738172E-2</v>
      </c>
      <c r="V166" s="506">
        <f t="shared" si="23"/>
        <v>0.15431984866226539</v>
      </c>
      <c r="W166" s="506">
        <f t="shared" si="23"/>
        <v>5.2539334968534272E-4</v>
      </c>
      <c r="X166" s="506">
        <f t="shared" si="23"/>
        <v>0.12885565881216196</v>
      </c>
      <c r="Y166" s="506">
        <f t="shared" si="23"/>
        <v>3.6482519298048029E-2</v>
      </c>
      <c r="Z166" s="506">
        <f t="shared" si="23"/>
        <v>6.9249556072181209E-2</v>
      </c>
      <c r="AB166" s="523"/>
    </row>
    <row r="167" spans="1:28" ht="15.75" thickBot="1" x14ac:dyDescent="0.3">
      <c r="D167" s="418"/>
      <c r="F167" s="526">
        <f t="shared" si="22"/>
        <v>0</v>
      </c>
      <c r="G167" s="526">
        <f t="shared" si="20"/>
        <v>0</v>
      </c>
      <c r="H167" s="526">
        <f t="shared" si="20"/>
        <v>0</v>
      </c>
      <c r="I167" s="526">
        <f t="shared" si="20"/>
        <v>0</v>
      </c>
      <c r="J167" s="525">
        <f t="shared" si="20"/>
        <v>2.8106838933897423E-2</v>
      </c>
      <c r="K167" s="526">
        <f t="shared" si="20"/>
        <v>0</v>
      </c>
      <c r="L167" s="526">
        <f t="shared" si="20"/>
        <v>0</v>
      </c>
      <c r="M167" s="526">
        <f t="shared" si="20"/>
        <v>0</v>
      </c>
      <c r="N167" s="526">
        <f t="shared" si="20"/>
        <v>0</v>
      </c>
      <c r="O167" s="526">
        <f t="shared" si="20"/>
        <v>0</v>
      </c>
      <c r="Q167" s="506">
        <f t="shared" si="23"/>
        <v>1.6967493005956355E-4</v>
      </c>
      <c r="R167" s="529">
        <f t="shared" si="23"/>
        <v>1.2274153201019653E-3</v>
      </c>
      <c r="S167" s="506">
        <f t="shared" si="23"/>
        <v>1.1386673329803344E-3</v>
      </c>
      <c r="T167" s="506">
        <f t="shared" si="23"/>
        <v>4.4524072792456477E-3</v>
      </c>
      <c r="U167" s="506">
        <f t="shared" si="23"/>
        <v>2.8106838933897423E-2</v>
      </c>
      <c r="V167" s="506">
        <f t="shared" si="23"/>
        <v>6.2845195839638058E-3</v>
      </c>
      <c r="W167" s="506">
        <f t="shared" si="23"/>
        <v>2.1745603588749441E-4</v>
      </c>
      <c r="X167" s="506">
        <f t="shared" si="23"/>
        <v>1.0402600180341099E-2</v>
      </c>
      <c r="Y167" s="506">
        <f t="shared" si="23"/>
        <v>6.4277909920633404E-3</v>
      </c>
      <c r="Z167" s="506">
        <f t="shared" si="23"/>
        <v>1.914731404336573E-2</v>
      </c>
      <c r="AB167" s="523"/>
    </row>
    <row r="168" spans="1:28" ht="15.75" thickBot="1" x14ac:dyDescent="0.3">
      <c r="D168" s="418"/>
      <c r="F168" s="526">
        <f t="shared" si="22"/>
        <v>0</v>
      </c>
      <c r="G168" s="526">
        <f t="shared" si="20"/>
        <v>0</v>
      </c>
      <c r="H168" s="526">
        <f t="shared" si="20"/>
        <v>0</v>
      </c>
      <c r="I168" s="526">
        <f t="shared" si="20"/>
        <v>0</v>
      </c>
      <c r="J168" s="526">
        <f t="shared" si="20"/>
        <v>0</v>
      </c>
      <c r="K168" s="525">
        <f t="shared" si="20"/>
        <v>6.1225883695857249E-3</v>
      </c>
      <c r="L168" s="526">
        <f t="shared" si="20"/>
        <v>0</v>
      </c>
      <c r="M168" s="526">
        <f t="shared" si="20"/>
        <v>0</v>
      </c>
      <c r="N168" s="526">
        <f t="shared" si="20"/>
        <v>0</v>
      </c>
      <c r="O168" s="526">
        <f t="shared" si="20"/>
        <v>0</v>
      </c>
      <c r="Q168" s="506">
        <f t="shared" si="23"/>
        <v>1.5165128088669155E-3</v>
      </c>
      <c r="R168" s="529">
        <f t="shared" si="23"/>
        <v>7.0933426878770234E-3</v>
      </c>
      <c r="S168" s="506">
        <f t="shared" si="23"/>
        <v>9.4678496538913633E-3</v>
      </c>
      <c r="T168" s="506">
        <f t="shared" si="23"/>
        <v>3.1782861779754749E-2</v>
      </c>
      <c r="U168" s="506">
        <f t="shared" si="23"/>
        <v>9.8315794927270866E-3</v>
      </c>
      <c r="V168" s="506">
        <f t="shared" si="23"/>
        <v>6.1225883695857249E-3</v>
      </c>
      <c r="W168" s="506">
        <f t="shared" si="23"/>
        <v>1.2026334543038131E-3</v>
      </c>
      <c r="X168" s="506">
        <f t="shared" si="23"/>
        <v>1.6100342738611682E-2</v>
      </c>
      <c r="Y168" s="506">
        <f t="shared" si="23"/>
        <v>3.1047465362438738E-3</v>
      </c>
      <c r="Z168" s="506">
        <f t="shared" si="23"/>
        <v>5.039537095171887E-3</v>
      </c>
      <c r="AB168" s="523"/>
    </row>
    <row r="169" spans="1:28" ht="15.75" thickBot="1" x14ac:dyDescent="0.3">
      <c r="D169" s="418"/>
      <c r="F169" s="526">
        <f t="shared" si="22"/>
        <v>0</v>
      </c>
      <c r="G169" s="526">
        <f t="shared" si="20"/>
        <v>0</v>
      </c>
      <c r="H169" s="526">
        <f t="shared" si="20"/>
        <v>0</v>
      </c>
      <c r="I169" s="526">
        <f t="shared" si="20"/>
        <v>0</v>
      </c>
      <c r="J169" s="526">
        <f t="shared" si="20"/>
        <v>0</v>
      </c>
      <c r="K169" s="526">
        <f t="shared" si="20"/>
        <v>0</v>
      </c>
      <c r="L169" s="525">
        <f t="shared" si="20"/>
        <v>6.7478122226054824E-4</v>
      </c>
      <c r="M169" s="526">
        <f t="shared" si="20"/>
        <v>0</v>
      </c>
      <c r="N169" s="526">
        <f t="shared" si="20"/>
        <v>0</v>
      </c>
      <c r="O169" s="526">
        <f t="shared" si="20"/>
        <v>0</v>
      </c>
      <c r="Q169" s="506">
        <f t="shared" si="23"/>
        <v>8.9361749080893807E-4</v>
      </c>
      <c r="R169" s="529">
        <f t="shared" si="23"/>
        <v>2.7935630271827944E-3</v>
      </c>
      <c r="S169" s="506">
        <f t="shared" si="23"/>
        <v>2.3824312380217563E-3</v>
      </c>
      <c r="T169" s="506">
        <f t="shared" si="23"/>
        <v>1.5323393344968503E-2</v>
      </c>
      <c r="U169" s="506">
        <f t="shared" si="23"/>
        <v>1.0827096880457967E-2</v>
      </c>
      <c r="V169" s="506">
        <f t="shared" si="23"/>
        <v>2.3340922430186372E-3</v>
      </c>
      <c r="W169" s="506">
        <f t="shared" si="23"/>
        <v>6.7478122226054824E-4</v>
      </c>
      <c r="X169" s="506">
        <f t="shared" si="23"/>
        <v>1.0199204657195348E-2</v>
      </c>
      <c r="Y169" s="506">
        <f t="shared" si="23"/>
        <v>6.1482009600912768E-3</v>
      </c>
      <c r="Z169" s="506">
        <f t="shared" si="23"/>
        <v>9.8760700612974383E-3</v>
      </c>
      <c r="AB169" s="523"/>
    </row>
    <row r="170" spans="1:28" ht="15.75" thickBot="1" x14ac:dyDescent="0.3">
      <c r="D170" s="418"/>
      <c r="F170" s="526">
        <f t="shared" si="22"/>
        <v>0</v>
      </c>
      <c r="G170" s="526">
        <f t="shared" si="20"/>
        <v>0</v>
      </c>
      <c r="H170" s="526">
        <f t="shared" si="20"/>
        <v>0</v>
      </c>
      <c r="I170" s="526">
        <f t="shared" si="20"/>
        <v>0</v>
      </c>
      <c r="J170" s="526">
        <f t="shared" si="20"/>
        <v>0</v>
      </c>
      <c r="K170" s="526">
        <f t="shared" si="20"/>
        <v>0</v>
      </c>
      <c r="L170" s="526">
        <f t="shared" si="20"/>
        <v>0</v>
      </c>
      <c r="M170" s="525">
        <f t="shared" si="20"/>
        <v>3.544447470903981E-2</v>
      </c>
      <c r="N170" s="526">
        <f t="shared" si="20"/>
        <v>0</v>
      </c>
      <c r="O170" s="526">
        <f t="shared" si="20"/>
        <v>0</v>
      </c>
      <c r="Q170" s="506">
        <f t="shared" si="23"/>
        <v>3.2584883840347432E-3</v>
      </c>
      <c r="R170" s="529">
        <f t="shared" si="23"/>
        <v>7.3743125590802526E-3</v>
      </c>
      <c r="S170" s="506">
        <f t="shared" si="23"/>
        <v>8.4091285096847598E-3</v>
      </c>
      <c r="T170" s="506">
        <f t="shared" si="23"/>
        <v>1.7592658136131135E-2</v>
      </c>
      <c r="U170" s="506">
        <f t="shared" si="23"/>
        <v>3.2820411314238608E-2</v>
      </c>
      <c r="V170" s="506">
        <f t="shared" si="23"/>
        <v>4.4223087827406906E-3</v>
      </c>
      <c r="W170" s="506">
        <f t="shared" si="23"/>
        <v>1.1719745556735318E-3</v>
      </c>
      <c r="X170" s="506">
        <f t="shared" si="23"/>
        <v>3.544447470903981E-2</v>
      </c>
      <c r="Y170" s="506">
        <f t="shared" si="23"/>
        <v>1.7622384570007393E-2</v>
      </c>
      <c r="Z170" s="506">
        <f t="shared" si="23"/>
        <v>0.10103312741220363</v>
      </c>
      <c r="AB170" s="523"/>
    </row>
    <row r="171" spans="1:28" ht="15.75" thickBot="1" x14ac:dyDescent="0.3">
      <c r="D171" s="418"/>
      <c r="F171" s="526">
        <f t="shared" si="22"/>
        <v>0</v>
      </c>
      <c r="G171" s="526">
        <f t="shared" si="20"/>
        <v>0</v>
      </c>
      <c r="H171" s="526">
        <f t="shared" si="20"/>
        <v>0</v>
      </c>
      <c r="I171" s="526">
        <f t="shared" si="20"/>
        <v>0</v>
      </c>
      <c r="J171" s="526">
        <f t="shared" si="20"/>
        <v>0</v>
      </c>
      <c r="K171" s="526">
        <f t="shared" si="20"/>
        <v>0</v>
      </c>
      <c r="L171" s="526">
        <f t="shared" si="20"/>
        <v>0</v>
      </c>
      <c r="M171" s="526">
        <f t="shared" si="20"/>
        <v>0</v>
      </c>
      <c r="N171" s="525">
        <f t="shared" si="20"/>
        <v>1.083452651173643E-2</v>
      </c>
      <c r="O171" s="526">
        <f t="shared" si="20"/>
        <v>0</v>
      </c>
      <c r="Q171" s="506">
        <f t="shared" si="23"/>
        <v>9.6041858633579122E-4</v>
      </c>
      <c r="R171" s="529">
        <f t="shared" si="23"/>
        <v>7.9865244791815469E-3</v>
      </c>
      <c r="S171" s="506">
        <f t="shared" si="23"/>
        <v>6.4481979854715162E-3</v>
      </c>
      <c r="T171" s="506">
        <f t="shared" si="23"/>
        <v>1.345686536496128E-2</v>
      </c>
      <c r="U171" s="506">
        <f t="shared" si="23"/>
        <v>3.0622369240971326E-2</v>
      </c>
      <c r="V171" s="506">
        <f t="shared" si="23"/>
        <v>8.1083793725184993E-3</v>
      </c>
      <c r="W171" s="506">
        <f t="shared" si="23"/>
        <v>1.1595499764812821E-3</v>
      </c>
      <c r="X171" s="506">
        <f t="shared" si="23"/>
        <v>2.7739225394879798E-2</v>
      </c>
      <c r="Y171" s="506">
        <f t="shared" si="23"/>
        <v>1.083452651173643E-2</v>
      </c>
      <c r="Z171" s="506">
        <f t="shared" si="23"/>
        <v>6.5677809216207791E-2</v>
      </c>
      <c r="AB171" s="523"/>
    </row>
    <row r="172" spans="1:28" x14ac:dyDescent="0.25">
      <c r="D172" s="418"/>
      <c r="F172" s="526">
        <f t="shared" si="22"/>
        <v>0</v>
      </c>
      <c r="G172" s="526">
        <f t="shared" si="20"/>
        <v>0</v>
      </c>
      <c r="H172" s="526">
        <f t="shared" si="20"/>
        <v>0</v>
      </c>
      <c r="I172" s="526">
        <f t="shared" si="20"/>
        <v>0</v>
      </c>
      <c r="J172" s="526">
        <f t="shared" si="20"/>
        <v>0</v>
      </c>
      <c r="K172" s="526">
        <f t="shared" si="20"/>
        <v>0</v>
      </c>
      <c r="L172" s="526">
        <f t="shared" si="20"/>
        <v>0</v>
      </c>
      <c r="M172" s="526">
        <f t="shared" si="20"/>
        <v>0</v>
      </c>
      <c r="N172" s="526">
        <f t="shared" si="20"/>
        <v>0</v>
      </c>
      <c r="O172" s="525">
        <f t="shared" si="20"/>
        <v>5.009951740247604E-3</v>
      </c>
      <c r="Q172" s="506">
        <f t="shared" si="23"/>
        <v>9.0657915810907872E-5</v>
      </c>
      <c r="R172" s="529">
        <f t="shared" si="23"/>
        <v>3.2104579437666455E-3</v>
      </c>
      <c r="S172" s="506">
        <f t="shared" si="23"/>
        <v>1.744784505897933E-3</v>
      </c>
      <c r="T172" s="506">
        <f t="shared" si="23"/>
        <v>5.48015739335479E-3</v>
      </c>
      <c r="U172" s="506">
        <f t="shared" si="23"/>
        <v>1.4267924863899339E-2</v>
      </c>
      <c r="V172" s="506">
        <f t="shared" si="23"/>
        <v>2.4325347430628454E-2</v>
      </c>
      <c r="W172" s="506">
        <f t="shared" si="23"/>
        <v>2.0114608142750599E-4</v>
      </c>
      <c r="X172" s="506">
        <f t="shared" si="23"/>
        <v>9.5350541603737293E-3</v>
      </c>
      <c r="Y172" s="506">
        <f t="shared" si="23"/>
        <v>6.283686714422523E-4</v>
      </c>
      <c r="Z172" s="506">
        <f t="shared" si="23"/>
        <v>5.009951740247604E-3</v>
      </c>
      <c r="AB172" s="523"/>
    </row>
    <row r="173" spans="1:28" x14ac:dyDescent="0.25">
      <c r="D173" s="418"/>
      <c r="AB173" s="523"/>
    </row>
    <row r="174" spans="1:28" ht="21" x14ac:dyDescent="0.35">
      <c r="A174" s="386">
        <v>6</v>
      </c>
      <c r="B174" s="432" t="s">
        <v>514</v>
      </c>
      <c r="D174" s="418"/>
      <c r="AB174" s="523"/>
    </row>
    <row r="175" spans="1:28" x14ac:dyDescent="0.25">
      <c r="O175" s="384" t="s">
        <v>506</v>
      </c>
      <c r="P175" s="418"/>
      <c r="AB175" s="523"/>
    </row>
    <row r="176" spans="1:28" ht="15.75" thickBot="1" x14ac:dyDescent="0.3">
      <c r="O176" s="389"/>
      <c r="P176" s="418"/>
      <c r="AB176" s="523"/>
    </row>
    <row r="177" spans="2:28" ht="15.75" thickBot="1" x14ac:dyDescent="0.3">
      <c r="B177" s="499" t="s">
        <v>496</v>
      </c>
      <c r="D177" s="384">
        <v>1</v>
      </c>
      <c r="E177" s="384">
        <v>2</v>
      </c>
      <c r="F177" s="384">
        <v>3</v>
      </c>
      <c r="G177" s="384">
        <v>4</v>
      </c>
      <c r="H177" s="384">
        <v>5</v>
      </c>
      <c r="I177" s="384">
        <v>6</v>
      </c>
      <c r="J177" s="384">
        <v>7</v>
      </c>
      <c r="K177" s="384">
        <v>8</v>
      </c>
      <c r="L177" s="384">
        <v>9</v>
      </c>
      <c r="M177" s="384">
        <v>10</v>
      </c>
      <c r="O177" s="384" t="s">
        <v>446</v>
      </c>
      <c r="P177" s="384" t="s">
        <v>447</v>
      </c>
      <c r="Q177" s="384" t="s">
        <v>448</v>
      </c>
      <c r="R177" s="384" t="s">
        <v>449</v>
      </c>
      <c r="S177" s="384" t="s">
        <v>450</v>
      </c>
      <c r="T177" s="384" t="s">
        <v>451</v>
      </c>
      <c r="U177" s="384" t="s">
        <v>452</v>
      </c>
      <c r="V177" s="384" t="s">
        <v>453</v>
      </c>
      <c r="W177" s="384" t="s">
        <v>454</v>
      </c>
      <c r="X177" s="384" t="s">
        <v>455</v>
      </c>
      <c r="AB177" s="523"/>
    </row>
    <row r="178" spans="2:28" ht="15.75" thickBot="1" x14ac:dyDescent="0.3">
      <c r="B178" s="504" t="s">
        <v>64</v>
      </c>
      <c r="C178" s="384">
        <v>1</v>
      </c>
      <c r="D178" s="446">
        <f t="array" ref="D178:M187">_xlfn.MUNIT(10)</f>
        <v>1</v>
      </c>
      <c r="E178" s="469">
        <v>0</v>
      </c>
      <c r="F178" s="469">
        <v>0</v>
      </c>
      <c r="G178" s="469">
        <v>0</v>
      </c>
      <c r="H178" s="469">
        <v>0</v>
      </c>
      <c r="I178" s="469">
        <v>0</v>
      </c>
      <c r="J178" s="469">
        <v>0</v>
      </c>
      <c r="K178" s="469">
        <v>0</v>
      </c>
      <c r="L178" s="469">
        <v>0</v>
      </c>
      <c r="M178" s="470">
        <v>0</v>
      </c>
      <c r="O178" s="525">
        <v>8.1217974197285908E-2</v>
      </c>
      <c r="P178" s="526">
        <v>2.4155536331137591E-2</v>
      </c>
      <c r="Q178" s="526">
        <v>0</v>
      </c>
      <c r="R178" s="526">
        <v>6.0691245169160104E-3</v>
      </c>
      <c r="S178" s="526">
        <v>0</v>
      </c>
      <c r="T178" s="526">
        <v>2.7186410061560053E-5</v>
      </c>
      <c r="U178" s="526">
        <v>0</v>
      </c>
      <c r="V178" s="526">
        <v>2.4125458847057192E-3</v>
      </c>
      <c r="W178" s="526">
        <v>6.0518770367373517E-3</v>
      </c>
      <c r="X178" s="526">
        <v>5.6190525605259237E-3</v>
      </c>
      <c r="AB178" s="523"/>
    </row>
    <row r="179" spans="2:28" ht="15.75" thickBot="1" x14ac:dyDescent="0.3">
      <c r="B179" s="507" t="s">
        <v>501</v>
      </c>
      <c r="C179" s="384">
        <v>2</v>
      </c>
      <c r="D179" s="453">
        <v>0</v>
      </c>
      <c r="E179" s="471">
        <v>1</v>
      </c>
      <c r="F179" s="471">
        <v>0</v>
      </c>
      <c r="G179" s="471">
        <v>0</v>
      </c>
      <c r="H179" s="471">
        <v>0</v>
      </c>
      <c r="I179" s="471">
        <v>0</v>
      </c>
      <c r="J179" s="471">
        <v>0</v>
      </c>
      <c r="K179" s="471">
        <v>0</v>
      </c>
      <c r="L179" s="471">
        <v>0</v>
      </c>
      <c r="M179" s="414">
        <v>0</v>
      </c>
      <c r="O179" s="526">
        <v>0.14940900253148953</v>
      </c>
      <c r="P179" s="525">
        <v>0.48967051421949775</v>
      </c>
      <c r="Q179" s="526">
        <v>0.42274554291235211</v>
      </c>
      <c r="R179" s="526">
        <v>0.16775798145539697</v>
      </c>
      <c r="S179" s="526">
        <v>8.5899970071316112E-2</v>
      </c>
      <c r="T179" s="526">
        <v>0.20008205250712188</v>
      </c>
      <c r="U179" s="526">
        <v>2.5517882242656217E-2</v>
      </c>
      <c r="V179" s="526">
        <v>0.14059755437351446</v>
      </c>
      <c r="W179" s="526">
        <v>0.13207455056569992</v>
      </c>
      <c r="X179" s="526">
        <v>0.14679503820235409</v>
      </c>
      <c r="AB179" s="523"/>
    </row>
    <row r="180" spans="2:28" ht="15.75" thickBot="1" x14ac:dyDescent="0.3">
      <c r="B180" s="504" t="s">
        <v>67</v>
      </c>
      <c r="C180" s="384">
        <v>3</v>
      </c>
      <c r="D180" s="453">
        <v>0</v>
      </c>
      <c r="E180" s="471">
        <v>0</v>
      </c>
      <c r="F180" s="471">
        <v>1</v>
      </c>
      <c r="G180" s="471">
        <v>0</v>
      </c>
      <c r="H180" s="471">
        <v>0</v>
      </c>
      <c r="I180" s="471">
        <v>0</v>
      </c>
      <c r="J180" s="471">
        <v>0</v>
      </c>
      <c r="K180" s="471">
        <v>0</v>
      </c>
      <c r="L180" s="471">
        <v>0</v>
      </c>
      <c r="M180" s="414">
        <v>0</v>
      </c>
      <c r="O180" s="526">
        <v>3.8831182535772016E-2</v>
      </c>
      <c r="P180" s="526">
        <v>8.5791327501900244E-3</v>
      </c>
      <c r="Q180" s="525">
        <v>6.6416801695018582E-2</v>
      </c>
      <c r="R180" s="526">
        <v>1.3460616564912211E-2</v>
      </c>
      <c r="S180" s="526">
        <v>2.1950392242296848E-2</v>
      </c>
      <c r="T180" s="526">
        <v>2.0346311162298836E-3</v>
      </c>
      <c r="U180" s="526">
        <v>5.4869722371892582E-2</v>
      </c>
      <c r="V180" s="526">
        <v>3.9991740150131676E-2</v>
      </c>
      <c r="W180" s="526">
        <v>1.0472261746421694E-2</v>
      </c>
      <c r="X180" s="526">
        <v>1.8155651511782417E-2</v>
      </c>
      <c r="AB180" s="523"/>
    </row>
    <row r="181" spans="2:28" ht="15.75" thickBot="1" x14ac:dyDescent="0.3">
      <c r="B181" s="504" t="s">
        <v>502</v>
      </c>
      <c r="C181" s="384">
        <v>4</v>
      </c>
      <c r="D181" s="453">
        <v>0</v>
      </c>
      <c r="E181" s="471">
        <v>0</v>
      </c>
      <c r="F181" s="471">
        <v>0</v>
      </c>
      <c r="G181" s="471">
        <v>1</v>
      </c>
      <c r="H181" s="471">
        <v>0</v>
      </c>
      <c r="I181" s="471">
        <v>0</v>
      </c>
      <c r="J181" s="471">
        <v>0</v>
      </c>
      <c r="K181" s="471">
        <v>0</v>
      </c>
      <c r="L181" s="471">
        <v>0</v>
      </c>
      <c r="M181" s="414">
        <v>0</v>
      </c>
      <c r="O181" s="526">
        <v>6.0155418739255093E-3</v>
      </c>
      <c r="P181" s="526">
        <v>2.9765007682332756E-2</v>
      </c>
      <c r="Q181" s="526">
        <v>1.3495177657056809E-2</v>
      </c>
      <c r="R181" s="525">
        <v>0.16862117465341298</v>
      </c>
      <c r="S181" s="526">
        <v>6.9803015540738172E-2</v>
      </c>
      <c r="T181" s="526">
        <v>0.15431984866226539</v>
      </c>
      <c r="U181" s="526">
        <v>5.2539334968534272E-4</v>
      </c>
      <c r="V181" s="526">
        <v>0.12885565881216196</v>
      </c>
      <c r="W181" s="526">
        <v>3.6482519298048029E-2</v>
      </c>
      <c r="X181" s="526">
        <v>6.9249556072181209E-2</v>
      </c>
      <c r="AB181" s="523"/>
    </row>
    <row r="182" spans="2:28" ht="15.75" thickBot="1" x14ac:dyDescent="0.3">
      <c r="B182" s="504" t="s">
        <v>69</v>
      </c>
      <c r="C182" s="384">
        <v>5</v>
      </c>
      <c r="D182" s="453">
        <v>0</v>
      </c>
      <c r="E182" s="471">
        <v>0</v>
      </c>
      <c r="F182" s="471">
        <v>0</v>
      </c>
      <c r="G182" s="471">
        <v>0</v>
      </c>
      <c r="H182" s="471">
        <v>1</v>
      </c>
      <c r="I182" s="471">
        <v>0</v>
      </c>
      <c r="J182" s="471">
        <v>0</v>
      </c>
      <c r="K182" s="471">
        <v>0</v>
      </c>
      <c r="L182" s="471">
        <v>0</v>
      </c>
      <c r="M182" s="414">
        <v>0</v>
      </c>
      <c r="O182" s="526">
        <v>1.6967493005956355E-4</v>
      </c>
      <c r="P182" s="526">
        <v>1.2274153201019653E-3</v>
      </c>
      <c r="Q182" s="526">
        <v>1.1386673329803344E-3</v>
      </c>
      <c r="R182" s="526">
        <v>4.4524072792456477E-3</v>
      </c>
      <c r="S182" s="525">
        <v>2.8106838933897423E-2</v>
      </c>
      <c r="T182" s="526">
        <v>6.2845195839638058E-3</v>
      </c>
      <c r="U182" s="526">
        <v>2.1745603588749441E-4</v>
      </c>
      <c r="V182" s="526">
        <v>1.0402600180341099E-2</v>
      </c>
      <c r="W182" s="526">
        <v>6.4277909920633404E-3</v>
      </c>
      <c r="X182" s="526">
        <v>1.914731404336573E-2</v>
      </c>
      <c r="AB182" s="523"/>
    </row>
    <row r="183" spans="2:28" ht="15.75" thickBot="1" x14ac:dyDescent="0.3">
      <c r="B183" s="504" t="s">
        <v>70</v>
      </c>
      <c r="C183" s="384">
        <v>6</v>
      </c>
      <c r="D183" s="453">
        <v>0</v>
      </c>
      <c r="E183" s="471">
        <v>0</v>
      </c>
      <c r="F183" s="471">
        <v>0</v>
      </c>
      <c r="G183" s="471">
        <v>0</v>
      </c>
      <c r="H183" s="471">
        <v>0</v>
      </c>
      <c r="I183" s="471">
        <v>1</v>
      </c>
      <c r="J183" s="471">
        <v>0</v>
      </c>
      <c r="K183" s="471">
        <v>0</v>
      </c>
      <c r="L183" s="471">
        <v>0</v>
      </c>
      <c r="M183" s="414">
        <v>0</v>
      </c>
      <c r="O183" s="526">
        <v>1.5165128088669155E-3</v>
      </c>
      <c r="P183" s="526">
        <v>7.0933426878770234E-3</v>
      </c>
      <c r="Q183" s="526">
        <v>9.4678496538913633E-3</v>
      </c>
      <c r="R183" s="526">
        <v>3.1782861779754749E-2</v>
      </c>
      <c r="S183" s="526">
        <v>9.8315794927270866E-3</v>
      </c>
      <c r="T183" s="525">
        <v>6.1225883695857249E-3</v>
      </c>
      <c r="U183" s="526">
        <v>1.2026334543038131E-3</v>
      </c>
      <c r="V183" s="526">
        <v>1.6100342738611682E-2</v>
      </c>
      <c r="W183" s="526">
        <v>3.1047465362438738E-3</v>
      </c>
      <c r="X183" s="526">
        <v>5.039537095171887E-3</v>
      </c>
      <c r="AB183" s="523"/>
    </row>
    <row r="184" spans="2:28" ht="15.75" thickBot="1" x14ac:dyDescent="0.3">
      <c r="B184" s="504" t="s">
        <v>71</v>
      </c>
      <c r="C184" s="384">
        <v>7</v>
      </c>
      <c r="D184" s="453">
        <v>0</v>
      </c>
      <c r="E184" s="471">
        <v>0</v>
      </c>
      <c r="F184" s="471">
        <v>0</v>
      </c>
      <c r="G184" s="471">
        <v>0</v>
      </c>
      <c r="H184" s="471">
        <v>0</v>
      </c>
      <c r="I184" s="471">
        <v>0</v>
      </c>
      <c r="J184" s="471">
        <v>1</v>
      </c>
      <c r="K184" s="471">
        <v>0</v>
      </c>
      <c r="L184" s="471">
        <v>0</v>
      </c>
      <c r="M184" s="414">
        <v>0</v>
      </c>
      <c r="O184" s="526">
        <v>8.9361749080893807E-4</v>
      </c>
      <c r="P184" s="526">
        <v>2.7935630271827944E-3</v>
      </c>
      <c r="Q184" s="526">
        <v>2.3824312380217563E-3</v>
      </c>
      <c r="R184" s="526">
        <v>1.5323393344968503E-2</v>
      </c>
      <c r="S184" s="526">
        <v>1.0827096880457967E-2</v>
      </c>
      <c r="T184" s="526">
        <v>2.3340922430186372E-3</v>
      </c>
      <c r="U184" s="525">
        <v>6.7478122226054824E-4</v>
      </c>
      <c r="V184" s="526">
        <v>1.0199204657195348E-2</v>
      </c>
      <c r="W184" s="526">
        <v>6.1482009600912768E-3</v>
      </c>
      <c r="X184" s="526">
        <v>9.8760700612974383E-3</v>
      </c>
      <c r="AB184" s="523"/>
    </row>
    <row r="185" spans="2:28" ht="15.75" thickBot="1" x14ac:dyDescent="0.3">
      <c r="B185" s="504" t="s">
        <v>503</v>
      </c>
      <c r="C185" s="384">
        <v>8</v>
      </c>
      <c r="D185" s="453">
        <v>0</v>
      </c>
      <c r="E185" s="471">
        <v>0</v>
      </c>
      <c r="F185" s="471">
        <v>0</v>
      </c>
      <c r="G185" s="471">
        <v>0</v>
      </c>
      <c r="H185" s="471">
        <v>0</v>
      </c>
      <c r="I185" s="471">
        <v>0</v>
      </c>
      <c r="J185" s="471">
        <v>0</v>
      </c>
      <c r="K185" s="471">
        <v>1</v>
      </c>
      <c r="L185" s="471">
        <v>0</v>
      </c>
      <c r="M185" s="414">
        <v>0</v>
      </c>
      <c r="O185" s="526">
        <v>3.2584883840347432E-3</v>
      </c>
      <c r="P185" s="526">
        <v>7.3743125590802526E-3</v>
      </c>
      <c r="Q185" s="526">
        <v>8.4091285096847598E-3</v>
      </c>
      <c r="R185" s="526">
        <v>1.7592658136131135E-2</v>
      </c>
      <c r="S185" s="526">
        <v>3.2820411314238608E-2</v>
      </c>
      <c r="T185" s="526">
        <v>4.4223087827406906E-3</v>
      </c>
      <c r="U185" s="526">
        <v>1.1719745556735318E-3</v>
      </c>
      <c r="V185" s="525">
        <v>3.544447470903981E-2</v>
      </c>
      <c r="W185" s="526">
        <v>1.7622384570007393E-2</v>
      </c>
      <c r="X185" s="526">
        <v>0.10103312741220363</v>
      </c>
      <c r="AB185" s="523"/>
    </row>
    <row r="186" spans="2:28" ht="15.75" thickBot="1" x14ac:dyDescent="0.3">
      <c r="B186" s="504" t="s">
        <v>504</v>
      </c>
      <c r="C186" s="384">
        <v>9</v>
      </c>
      <c r="D186" s="453">
        <v>0</v>
      </c>
      <c r="E186" s="471">
        <v>0</v>
      </c>
      <c r="F186" s="471">
        <v>0</v>
      </c>
      <c r="G186" s="471">
        <v>0</v>
      </c>
      <c r="H186" s="471">
        <v>0</v>
      </c>
      <c r="I186" s="471">
        <v>0</v>
      </c>
      <c r="J186" s="471">
        <v>0</v>
      </c>
      <c r="K186" s="471">
        <v>0</v>
      </c>
      <c r="L186" s="471">
        <v>1</v>
      </c>
      <c r="M186" s="414">
        <v>0</v>
      </c>
      <c r="O186" s="526">
        <v>9.6041858633579122E-4</v>
      </c>
      <c r="P186" s="526">
        <v>7.9865244791815469E-3</v>
      </c>
      <c r="Q186" s="526">
        <v>6.4481979854715162E-3</v>
      </c>
      <c r="R186" s="526">
        <v>1.345686536496128E-2</v>
      </c>
      <c r="S186" s="526">
        <v>3.0622369240971326E-2</v>
      </c>
      <c r="T186" s="526">
        <v>8.1083793725184993E-3</v>
      </c>
      <c r="U186" s="526">
        <v>1.1595499764812821E-3</v>
      </c>
      <c r="V186" s="526">
        <v>2.7739225394879798E-2</v>
      </c>
      <c r="W186" s="525">
        <v>1.083452651173643E-2</v>
      </c>
      <c r="X186" s="526">
        <v>6.5677809216207791E-2</v>
      </c>
      <c r="AB186" s="523"/>
    </row>
    <row r="187" spans="2:28" ht="15.75" thickBot="1" x14ac:dyDescent="0.3">
      <c r="B187" s="513" t="s">
        <v>236</v>
      </c>
      <c r="C187" s="384">
        <v>10</v>
      </c>
      <c r="D187" s="472">
        <v>0</v>
      </c>
      <c r="E187" s="473">
        <v>0</v>
      </c>
      <c r="F187" s="473">
        <v>0</v>
      </c>
      <c r="G187" s="473">
        <v>0</v>
      </c>
      <c r="H187" s="473">
        <v>0</v>
      </c>
      <c r="I187" s="473">
        <v>0</v>
      </c>
      <c r="J187" s="473">
        <v>0</v>
      </c>
      <c r="K187" s="473">
        <v>0</v>
      </c>
      <c r="L187" s="473">
        <v>0</v>
      </c>
      <c r="M187" s="424">
        <v>1</v>
      </c>
      <c r="O187" s="526">
        <v>9.0657915810907872E-5</v>
      </c>
      <c r="P187" s="526">
        <v>3.2104579437666455E-3</v>
      </c>
      <c r="Q187" s="526">
        <v>1.744784505897933E-3</v>
      </c>
      <c r="R187" s="526">
        <v>5.48015739335479E-3</v>
      </c>
      <c r="S187" s="526">
        <v>1.4267924863899339E-2</v>
      </c>
      <c r="T187" s="526">
        <v>2.4325347430628454E-2</v>
      </c>
      <c r="U187" s="526">
        <v>2.0114608142750599E-4</v>
      </c>
      <c r="V187" s="526">
        <v>9.5350541603737293E-3</v>
      </c>
      <c r="W187" s="526">
        <v>6.283686714422523E-4</v>
      </c>
      <c r="X187" s="525">
        <v>5.009951740247604E-3</v>
      </c>
      <c r="AB187" s="523"/>
    </row>
    <row r="188" spans="2:28" x14ac:dyDescent="0.25">
      <c r="D188" s="418"/>
      <c r="AB188" s="523"/>
    </row>
    <row r="189" spans="2:28" x14ac:dyDescent="0.25">
      <c r="D189" s="418"/>
      <c r="AB189" s="523"/>
    </row>
    <row r="190" spans="2:28" x14ac:dyDescent="0.25">
      <c r="C190" s="391" t="s">
        <v>488</v>
      </c>
      <c r="D190" s="418"/>
      <c r="AB190" s="523"/>
    </row>
    <row r="191" spans="2:28" ht="15.75" thickBot="1" x14ac:dyDescent="0.3">
      <c r="D191" s="418"/>
      <c r="AB191" s="523"/>
    </row>
    <row r="192" spans="2:28" ht="15.75" thickBot="1" x14ac:dyDescent="0.3">
      <c r="C192" s="384">
        <v>1</v>
      </c>
      <c r="D192" s="525">
        <f t="array" ref="D192:M201">D178:M187-O178:X187</f>
        <v>0.91878202580271406</v>
      </c>
      <c r="E192" s="526">
        <v>-2.4155536331137591E-2</v>
      </c>
      <c r="F192" s="526">
        <v>0</v>
      </c>
      <c r="G192" s="526">
        <v>-6.0691245169160104E-3</v>
      </c>
      <c r="H192" s="526">
        <v>0</v>
      </c>
      <c r="I192" s="526">
        <v>-2.7186410061560053E-5</v>
      </c>
      <c r="J192" s="526">
        <v>0</v>
      </c>
      <c r="K192" s="526">
        <v>-2.4125458847057192E-3</v>
      </c>
      <c r="L192" s="526">
        <v>-6.0518770367373517E-3</v>
      </c>
      <c r="M192" s="526">
        <v>-5.6190525605259237E-3</v>
      </c>
      <c r="AB192" s="523"/>
    </row>
    <row r="193" spans="2:28" ht="15.75" thickBot="1" x14ac:dyDescent="0.3">
      <c r="C193" s="384">
        <v>2</v>
      </c>
      <c r="D193" s="526">
        <v>-0.14940900253148953</v>
      </c>
      <c r="E193" s="525">
        <v>0.5103294857805023</v>
      </c>
      <c r="F193" s="526">
        <v>-0.42274554291235211</v>
      </c>
      <c r="G193" s="526">
        <v>-0.16775798145539697</v>
      </c>
      <c r="H193" s="526">
        <v>-8.5899970071316112E-2</v>
      </c>
      <c r="I193" s="526">
        <v>-0.20008205250712188</v>
      </c>
      <c r="J193" s="526">
        <v>-2.5517882242656217E-2</v>
      </c>
      <c r="K193" s="526">
        <v>-0.14059755437351446</v>
      </c>
      <c r="L193" s="526">
        <v>-0.13207455056569992</v>
      </c>
      <c r="M193" s="526">
        <v>-0.14679503820235409</v>
      </c>
      <c r="AB193" s="523"/>
    </row>
    <row r="194" spans="2:28" ht="15.75" thickBot="1" x14ac:dyDescent="0.3">
      <c r="C194" s="384">
        <v>3</v>
      </c>
      <c r="D194" s="526">
        <v>-3.8831182535772016E-2</v>
      </c>
      <c r="E194" s="526">
        <v>-8.5791327501900244E-3</v>
      </c>
      <c r="F194" s="525">
        <v>0.93358319830498138</v>
      </c>
      <c r="G194" s="526">
        <v>-1.3460616564912211E-2</v>
      </c>
      <c r="H194" s="526">
        <v>-2.1950392242296848E-2</v>
      </c>
      <c r="I194" s="526">
        <v>-2.0346311162298836E-3</v>
      </c>
      <c r="J194" s="526">
        <v>-5.4869722371892582E-2</v>
      </c>
      <c r="K194" s="526">
        <v>-3.9991740150131676E-2</v>
      </c>
      <c r="L194" s="526">
        <v>-1.0472261746421694E-2</v>
      </c>
      <c r="M194" s="526">
        <v>-1.8155651511782417E-2</v>
      </c>
      <c r="AB194" s="523"/>
    </row>
    <row r="195" spans="2:28" ht="15.75" thickBot="1" x14ac:dyDescent="0.3">
      <c r="C195" s="384">
        <v>4</v>
      </c>
      <c r="D195" s="526">
        <v>-6.0155418739255093E-3</v>
      </c>
      <c r="E195" s="526">
        <v>-2.9765007682332756E-2</v>
      </c>
      <c r="F195" s="526">
        <v>-1.3495177657056809E-2</v>
      </c>
      <c r="G195" s="525">
        <v>0.83137882534658702</v>
      </c>
      <c r="H195" s="526">
        <v>-6.9803015540738172E-2</v>
      </c>
      <c r="I195" s="526">
        <v>-0.15431984866226539</v>
      </c>
      <c r="J195" s="526">
        <v>-5.2539334968534272E-4</v>
      </c>
      <c r="K195" s="526">
        <v>-0.12885565881216196</v>
      </c>
      <c r="L195" s="526">
        <v>-3.6482519298048029E-2</v>
      </c>
      <c r="M195" s="526">
        <v>-6.9249556072181209E-2</v>
      </c>
      <c r="AB195" s="523"/>
    </row>
    <row r="196" spans="2:28" ht="15.75" thickBot="1" x14ac:dyDescent="0.3">
      <c r="C196" s="384">
        <v>5</v>
      </c>
      <c r="D196" s="526">
        <v>-1.6967493005956355E-4</v>
      </c>
      <c r="E196" s="526">
        <v>-1.2274153201019653E-3</v>
      </c>
      <c r="F196" s="526">
        <v>-1.1386673329803344E-3</v>
      </c>
      <c r="G196" s="526">
        <v>-4.4524072792456477E-3</v>
      </c>
      <c r="H196" s="525">
        <v>0.97189316106610257</v>
      </c>
      <c r="I196" s="526">
        <v>-6.2845195839638058E-3</v>
      </c>
      <c r="J196" s="526">
        <v>-2.1745603588749441E-4</v>
      </c>
      <c r="K196" s="526">
        <v>-1.0402600180341099E-2</v>
      </c>
      <c r="L196" s="526">
        <v>-6.4277909920633404E-3</v>
      </c>
      <c r="M196" s="526">
        <v>-1.914731404336573E-2</v>
      </c>
      <c r="AB196" s="523"/>
    </row>
    <row r="197" spans="2:28" ht="15.75" thickBot="1" x14ac:dyDescent="0.3">
      <c r="C197" s="384">
        <v>6</v>
      </c>
      <c r="D197" s="526">
        <v>-1.5165128088669155E-3</v>
      </c>
      <c r="E197" s="526">
        <v>-7.0933426878770234E-3</v>
      </c>
      <c r="F197" s="526">
        <v>-9.4678496538913633E-3</v>
      </c>
      <c r="G197" s="526">
        <v>-3.1782861779754749E-2</v>
      </c>
      <c r="H197" s="526">
        <v>-9.8315794927270866E-3</v>
      </c>
      <c r="I197" s="525">
        <v>0.99387741163041432</v>
      </c>
      <c r="J197" s="526">
        <v>-1.2026334543038131E-3</v>
      </c>
      <c r="K197" s="526">
        <v>-1.6100342738611682E-2</v>
      </c>
      <c r="L197" s="526">
        <v>-3.1047465362438738E-3</v>
      </c>
      <c r="M197" s="526">
        <v>-5.039537095171887E-3</v>
      </c>
      <c r="AB197" s="523"/>
    </row>
    <row r="198" spans="2:28" ht="15.75" thickBot="1" x14ac:dyDescent="0.3">
      <c r="C198" s="384">
        <v>7</v>
      </c>
      <c r="D198" s="526">
        <v>-8.9361749080893807E-4</v>
      </c>
      <c r="E198" s="526">
        <v>-2.7935630271827944E-3</v>
      </c>
      <c r="F198" s="526">
        <v>-2.3824312380217563E-3</v>
      </c>
      <c r="G198" s="526">
        <v>-1.5323393344968503E-2</v>
      </c>
      <c r="H198" s="526">
        <v>-1.0827096880457967E-2</v>
      </c>
      <c r="I198" s="526">
        <v>-2.3340922430186372E-3</v>
      </c>
      <c r="J198" s="525">
        <v>0.9993252187777395</v>
      </c>
      <c r="K198" s="526">
        <v>-1.0199204657195348E-2</v>
      </c>
      <c r="L198" s="526">
        <v>-6.1482009600912768E-3</v>
      </c>
      <c r="M198" s="526">
        <v>-9.8760700612974383E-3</v>
      </c>
      <c r="AB198" s="523"/>
    </row>
    <row r="199" spans="2:28" ht="15.75" thickBot="1" x14ac:dyDescent="0.3">
      <c r="C199" s="384">
        <v>8</v>
      </c>
      <c r="D199" s="526">
        <v>-3.2584883840347432E-3</v>
      </c>
      <c r="E199" s="526">
        <v>-7.3743125590802526E-3</v>
      </c>
      <c r="F199" s="526">
        <v>-8.4091285096847598E-3</v>
      </c>
      <c r="G199" s="526">
        <v>-1.7592658136131135E-2</v>
      </c>
      <c r="H199" s="526">
        <v>-3.2820411314238608E-2</v>
      </c>
      <c r="I199" s="526">
        <v>-4.4223087827406906E-3</v>
      </c>
      <c r="J199" s="526">
        <v>-1.1719745556735318E-3</v>
      </c>
      <c r="K199" s="525">
        <v>0.96455552529096023</v>
      </c>
      <c r="L199" s="526">
        <v>-1.7622384570007393E-2</v>
      </c>
      <c r="M199" s="526">
        <v>-0.10103312741220363</v>
      </c>
      <c r="AB199" s="523"/>
    </row>
    <row r="200" spans="2:28" ht="15.75" thickBot="1" x14ac:dyDescent="0.3">
      <c r="C200" s="384">
        <v>9</v>
      </c>
      <c r="D200" s="526">
        <v>-9.6041858633579122E-4</v>
      </c>
      <c r="E200" s="526">
        <v>-7.9865244791815469E-3</v>
      </c>
      <c r="F200" s="526">
        <v>-6.4481979854715162E-3</v>
      </c>
      <c r="G200" s="526">
        <v>-1.345686536496128E-2</v>
      </c>
      <c r="H200" s="526">
        <v>-3.0622369240971326E-2</v>
      </c>
      <c r="I200" s="526">
        <v>-8.1083793725184993E-3</v>
      </c>
      <c r="J200" s="526">
        <v>-1.1595499764812821E-3</v>
      </c>
      <c r="K200" s="526">
        <v>-2.7739225394879798E-2</v>
      </c>
      <c r="L200" s="525">
        <v>0.98916547348826356</v>
      </c>
      <c r="M200" s="526">
        <v>-6.5677809216207791E-2</v>
      </c>
      <c r="AB200" s="523"/>
    </row>
    <row r="201" spans="2:28" x14ac:dyDescent="0.25">
      <c r="C201" s="384">
        <v>10</v>
      </c>
      <c r="D201" s="526">
        <v>-9.0657915810907872E-5</v>
      </c>
      <c r="E201" s="526">
        <v>-3.2104579437666455E-3</v>
      </c>
      <c r="F201" s="526">
        <v>-1.744784505897933E-3</v>
      </c>
      <c r="G201" s="526">
        <v>-5.48015739335479E-3</v>
      </c>
      <c r="H201" s="526">
        <v>-1.4267924863899339E-2</v>
      </c>
      <c r="I201" s="526">
        <v>-2.4325347430628454E-2</v>
      </c>
      <c r="J201" s="526">
        <v>-2.0114608142750599E-4</v>
      </c>
      <c r="K201" s="526">
        <v>-9.5350541603737293E-3</v>
      </c>
      <c r="L201" s="526">
        <v>-6.283686714422523E-4</v>
      </c>
      <c r="M201" s="525">
        <v>0.99499004825975235</v>
      </c>
      <c r="AB201" s="523"/>
    </row>
    <row r="202" spans="2:28" x14ac:dyDescent="0.25">
      <c r="D202" s="418"/>
      <c r="AB202" s="523"/>
    </row>
    <row r="203" spans="2:28" ht="15.75" thickBot="1" x14ac:dyDescent="0.3">
      <c r="D203" s="418" t="s">
        <v>507</v>
      </c>
      <c r="AB203" s="523"/>
    </row>
    <row r="204" spans="2:28" ht="15.75" thickBot="1" x14ac:dyDescent="0.3">
      <c r="B204" s="499" t="s">
        <v>515</v>
      </c>
      <c r="D204" s="418"/>
      <c r="E204" s="384" t="s">
        <v>447</v>
      </c>
      <c r="AB204" s="523"/>
    </row>
    <row r="205" spans="2:28" ht="15.75" thickBot="1" x14ac:dyDescent="0.3">
      <c r="B205" s="504" t="s">
        <v>64</v>
      </c>
      <c r="C205" s="384">
        <v>1</v>
      </c>
      <c r="D205" s="525">
        <f t="array" ref="D205:M214">MINVERSE(D192:M201)</f>
        <v>1.0985674240504215</v>
      </c>
      <c r="E205" s="530">
        <v>5.4468621913382878E-2</v>
      </c>
      <c r="F205" s="526">
        <v>2.541665535050186E-2</v>
      </c>
      <c r="G205" s="526">
        <v>2.0796319384611493E-2</v>
      </c>
      <c r="H205" s="526">
        <v>8.3550372897678651E-3</v>
      </c>
      <c r="I205" s="526">
        <v>1.499632667153317E-2</v>
      </c>
      <c r="J205" s="526">
        <v>2.857150965108907E-3</v>
      </c>
      <c r="K205" s="526">
        <v>1.5521849521717991E-2</v>
      </c>
      <c r="L205" s="526">
        <v>1.5437755205099031E-2</v>
      </c>
      <c r="M205" s="526">
        <v>1.9011376866680318E-2</v>
      </c>
      <c r="AB205" s="523"/>
    </row>
    <row r="206" spans="2:28" ht="15.75" thickBot="1" x14ac:dyDescent="0.3">
      <c r="B206" s="507" t="s">
        <v>501</v>
      </c>
      <c r="C206" s="384">
        <v>2</v>
      </c>
      <c r="D206" s="526">
        <v>0.37802163727819749</v>
      </c>
      <c r="E206" s="530">
        <v>2.0426710137049677</v>
      </c>
      <c r="F206" s="526">
        <v>0.94426433685255684</v>
      </c>
      <c r="G206" s="526">
        <v>0.46977977083023498</v>
      </c>
      <c r="H206" s="526">
        <v>0.27242975816092424</v>
      </c>
      <c r="I206" s="526">
        <v>0.50297146076471189</v>
      </c>
      <c r="J206" s="526">
        <v>0.10586830504206961</v>
      </c>
      <c r="K206" s="526">
        <v>0.42630686086974956</v>
      </c>
      <c r="L206" s="526">
        <v>0.31424870013573025</v>
      </c>
      <c r="M206" s="526">
        <v>0.42629647837218471</v>
      </c>
      <c r="AB206" s="523"/>
    </row>
    <row r="207" spans="2:28" ht="15.75" thickBot="1" x14ac:dyDescent="0.3">
      <c r="B207" s="504" t="s">
        <v>67</v>
      </c>
      <c r="C207" s="384">
        <v>3</v>
      </c>
      <c r="D207" s="526">
        <v>5.0153154706257065E-2</v>
      </c>
      <c r="E207" s="530">
        <v>2.395990922222838E-2</v>
      </c>
      <c r="F207" s="525">
        <v>1.0833609733150513</v>
      </c>
      <c r="G207" s="526">
        <v>2.6154431042169041E-2</v>
      </c>
      <c r="H207" s="526">
        <v>3.2130635144957814E-2</v>
      </c>
      <c r="I207" s="526">
        <v>1.2647831587015549E-2</v>
      </c>
      <c r="J207" s="526">
        <v>6.0222104356024798E-2</v>
      </c>
      <c r="K207" s="526">
        <v>5.4058081002022085E-2</v>
      </c>
      <c r="L207" s="526">
        <v>1.7547182945189942E-2</v>
      </c>
      <c r="M207" s="526">
        <v>3.3334148327500833E-2</v>
      </c>
      <c r="AB207" s="523"/>
    </row>
    <row r="208" spans="2:28" ht="15.75" thickBot="1" x14ac:dyDescent="0.3">
      <c r="B208" s="504" t="s">
        <v>502</v>
      </c>
      <c r="C208" s="384">
        <v>4</v>
      </c>
      <c r="D208" s="526">
        <v>2.505800742638209E-2</v>
      </c>
      <c r="E208" s="530">
        <v>8.1968600517511536E-2</v>
      </c>
      <c r="F208" s="526">
        <v>5.9639490347711932E-2</v>
      </c>
      <c r="G208" s="525">
        <v>1.2351802424447687</v>
      </c>
      <c r="H208" s="526">
        <v>0.10966696625907615</v>
      </c>
      <c r="I208" s="526">
        <v>0.21353653074756396</v>
      </c>
      <c r="J208" s="526">
        <v>6.6150130362124917E-3</v>
      </c>
      <c r="K208" s="526">
        <v>0.18733811063655653</v>
      </c>
      <c r="L208" s="526">
        <v>6.2126649442651803E-2</v>
      </c>
      <c r="M208" s="526">
        <v>0.12567044711556544</v>
      </c>
      <c r="AB208" s="523"/>
    </row>
    <row r="209" spans="1:28" ht="15.75" thickBot="1" x14ac:dyDescent="0.3">
      <c r="B209" s="504" t="s">
        <v>69</v>
      </c>
      <c r="C209" s="384">
        <v>5</v>
      </c>
      <c r="D209" s="526">
        <v>1.0344731315782083E-3</v>
      </c>
      <c r="E209" s="530">
        <v>3.5924243539019285E-3</v>
      </c>
      <c r="F209" s="526">
        <v>3.298423807865766E-3</v>
      </c>
      <c r="G209" s="526">
        <v>7.2222046362603034E-3</v>
      </c>
      <c r="H209" s="525">
        <v>1.0309593520112328</v>
      </c>
      <c r="I209" s="526">
        <v>9.0539229523896592E-3</v>
      </c>
      <c r="J209" s="526">
        <v>5.4114894188259219E-4</v>
      </c>
      <c r="K209" s="526">
        <v>1.3352858778164299E-2</v>
      </c>
      <c r="L209" s="526">
        <v>7.770849055576394E-3</v>
      </c>
      <c r="M209" s="526">
        <v>2.2858228859051997E-2</v>
      </c>
      <c r="AB209" s="523"/>
    </row>
    <row r="210" spans="1:28" ht="15.75" thickBot="1" x14ac:dyDescent="0.3">
      <c r="B210" s="504" t="s">
        <v>70</v>
      </c>
      <c r="C210" s="384">
        <v>6</v>
      </c>
      <c r="D210" s="526">
        <v>5.8191449123497097E-3</v>
      </c>
      <c r="E210" s="530">
        <v>1.796095465161918E-2</v>
      </c>
      <c r="F210" s="526">
        <v>1.9436221634052439E-2</v>
      </c>
      <c r="G210" s="526">
        <v>4.3810293314581847E-2</v>
      </c>
      <c r="H210" s="526">
        <v>1.6874315844032067E-2</v>
      </c>
      <c r="I210" s="525">
        <v>1.0172806305801365</v>
      </c>
      <c r="J210" s="526">
        <v>2.8206107345453862E-3</v>
      </c>
      <c r="K210" s="526">
        <v>2.6862067423896158E-2</v>
      </c>
      <c r="L210" s="526">
        <v>8.0635280354426526E-3</v>
      </c>
      <c r="M210" s="526">
        <v>1.4851534591533804E-2</v>
      </c>
      <c r="AB210" s="523"/>
    </row>
    <row r="211" spans="1:28" ht="15.75" thickBot="1" x14ac:dyDescent="0.3">
      <c r="B211" s="504" t="s">
        <v>71</v>
      </c>
      <c r="C211" s="384">
        <v>7</v>
      </c>
      <c r="D211" s="526">
        <v>2.6973931504135993E-3</v>
      </c>
      <c r="E211" s="530">
        <v>7.5410112988267344E-3</v>
      </c>
      <c r="F211" s="526">
        <v>6.5966025481773976E-3</v>
      </c>
      <c r="G211" s="526">
        <v>2.104161679972779E-2</v>
      </c>
      <c r="H211" s="526">
        <v>1.4571087929424858E-2</v>
      </c>
      <c r="I211" s="526">
        <v>7.7501703797728467E-3</v>
      </c>
      <c r="J211" s="525">
        <v>1.0012845833483255</v>
      </c>
      <c r="K211" s="526">
        <v>1.5458153453845746E-2</v>
      </c>
      <c r="L211" s="526">
        <v>8.4968112246908804E-3</v>
      </c>
      <c r="M211" s="526">
        <v>1.5101333726342337E-2</v>
      </c>
      <c r="AB211" s="523"/>
    </row>
    <row r="212" spans="1:28" ht="15.75" thickBot="1" x14ac:dyDescent="0.3">
      <c r="B212" s="504" t="s">
        <v>503</v>
      </c>
      <c r="C212" s="384">
        <v>8</v>
      </c>
      <c r="D212" s="526">
        <v>7.8425231867069629E-3</v>
      </c>
      <c r="E212" s="530">
        <v>1.8882352570903895E-2</v>
      </c>
      <c r="F212" s="526">
        <v>1.8980374245445585E-2</v>
      </c>
      <c r="G212" s="526">
        <v>2.8337806294786733E-2</v>
      </c>
      <c r="H212" s="526">
        <v>4.206422560931853E-2</v>
      </c>
      <c r="I212" s="526">
        <v>1.6143318996991438E-2</v>
      </c>
      <c r="J212" s="526">
        <v>2.8447033012164542E-3</v>
      </c>
      <c r="K212" s="525">
        <v>1.0466281224181135</v>
      </c>
      <c r="L212" s="526">
        <v>2.2875403147931794E-2</v>
      </c>
      <c r="M212" s="526">
        <v>0.11385467630795272</v>
      </c>
      <c r="AB212" s="523"/>
    </row>
    <row r="213" spans="1:28" ht="15.75" thickBot="1" x14ac:dyDescent="0.3">
      <c r="B213" s="504" t="s">
        <v>504</v>
      </c>
      <c r="C213" s="384">
        <v>9</v>
      </c>
      <c r="D213" s="526">
        <v>5.2077518471648123E-3</v>
      </c>
      <c r="E213" s="530">
        <v>1.9129739112179134E-2</v>
      </c>
      <c r="F213" s="526">
        <v>1.6721656086031912E-2</v>
      </c>
      <c r="G213" s="526">
        <v>2.2842239288545983E-2</v>
      </c>
      <c r="H213" s="526">
        <v>3.8300147432868463E-2</v>
      </c>
      <c r="I213" s="526">
        <v>1.8002415228152092E-2</v>
      </c>
      <c r="J213" s="526">
        <v>2.6861153554466554E-3</v>
      </c>
      <c r="K213" s="526">
        <v>3.7250681991963415E-2</v>
      </c>
      <c r="L213" s="525">
        <v>1.015593054178956</v>
      </c>
      <c r="M213" s="526">
        <v>7.6421767078264771E-2</v>
      </c>
      <c r="AB213" s="523"/>
    </row>
    <row r="214" spans="1:28" ht="15.75" thickBot="1" x14ac:dyDescent="0.3">
      <c r="B214" s="513" t="s">
        <v>236</v>
      </c>
      <c r="C214" s="384">
        <v>10</v>
      </c>
      <c r="D214" s="526">
        <v>1.7818781449527317E-3</v>
      </c>
      <c r="E214" s="530">
        <v>7.7745477446258893E-3</v>
      </c>
      <c r="F214" s="526">
        <v>5.9935856205079437E-3</v>
      </c>
      <c r="G214" s="526">
        <v>9.8314996538014267E-3</v>
      </c>
      <c r="H214" s="526">
        <v>1.7166645434144905E-2</v>
      </c>
      <c r="I214" s="526">
        <v>2.7990323924616207E-2</v>
      </c>
      <c r="J214" s="526">
        <v>7.9198864599901511E-4</v>
      </c>
      <c r="K214" s="526">
        <v>1.3408303464105669E-2</v>
      </c>
      <c r="L214" s="526">
        <v>2.559199303428298E-3</v>
      </c>
      <c r="M214" s="525">
        <v>1.0089962852317589</v>
      </c>
      <c r="AB214" s="523"/>
    </row>
    <row r="215" spans="1:28" x14ac:dyDescent="0.25">
      <c r="B215" s="391" t="s">
        <v>508</v>
      </c>
      <c r="D215" s="418"/>
      <c r="E215" s="492">
        <f>SUM(E205:E214)</f>
        <v>2.2779491750901473</v>
      </c>
      <c r="AB215" s="523"/>
    </row>
    <row r="216" spans="1:28" x14ac:dyDescent="0.25">
      <c r="D216" s="418"/>
      <c r="AB216" s="523"/>
    </row>
    <row r="217" spans="1:28" x14ac:dyDescent="0.25">
      <c r="A217" s="523"/>
      <c r="B217" s="523"/>
      <c r="C217" s="523"/>
      <c r="D217" s="523"/>
      <c r="E217" s="523"/>
      <c r="F217" s="523"/>
      <c r="G217" s="523"/>
      <c r="H217" s="523"/>
      <c r="I217" s="523"/>
      <c r="J217" s="523"/>
      <c r="K217" s="523"/>
      <c r="L217" s="523"/>
      <c r="M217" s="523"/>
      <c r="N217" s="523"/>
      <c r="O217" s="523"/>
      <c r="P217" s="523"/>
      <c r="Q217" s="523"/>
      <c r="R217" s="523"/>
      <c r="S217" s="523"/>
      <c r="T217" s="523"/>
      <c r="U217" s="523"/>
      <c r="V217" s="523"/>
      <c r="W217" s="523"/>
      <c r="X217" s="523"/>
      <c r="Y217" s="523"/>
      <c r="Z217" s="523"/>
      <c r="AA217" s="523"/>
      <c r="AB217" s="523"/>
    </row>
  </sheetData>
  <mergeCells count="3">
    <mergeCell ref="O81:P90"/>
    <mergeCell ref="N104:P104"/>
    <mergeCell ref="N119:P119"/>
  </mergeCells>
  <pageMargins left="0.7" right="0.7" top="0.75" bottom="0.75" header="0.3" footer="0.3"/>
  <pageSetup paperSize="9" scale="42" orientation="portrait" r:id="rId1"/>
  <colBreaks count="1" manualBreakCount="1">
    <brk id="16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G17"/>
  <sheetViews>
    <sheetView workbookViewId="0">
      <selection activeCell="E8" sqref="E8:E13"/>
    </sheetView>
  </sheetViews>
  <sheetFormatPr defaultColWidth="8.85546875" defaultRowHeight="12.75" x14ac:dyDescent="0.2"/>
  <cols>
    <col min="1" max="1" width="8.85546875" style="560"/>
    <col min="2" max="2" width="22.85546875" style="560" customWidth="1"/>
    <col min="3" max="3" width="16.42578125" style="560" customWidth="1"/>
    <col min="4" max="4" width="19.28515625" style="560" customWidth="1"/>
    <col min="5" max="5" width="17.28515625" style="560" customWidth="1"/>
    <col min="6" max="6" width="12" style="560" bestFit="1" customWidth="1"/>
    <col min="7" max="16384" width="8.85546875" style="560"/>
  </cols>
  <sheetData>
    <row r="2" spans="1:7" x14ac:dyDescent="0.2">
      <c r="A2" s="558" t="s">
        <v>530</v>
      </c>
      <c r="B2" s="559"/>
      <c r="C2" s="559"/>
      <c r="D2" s="559"/>
      <c r="E2" s="559"/>
    </row>
    <row r="3" spans="1:7" ht="13.5" thickBot="1" x14ac:dyDescent="0.25">
      <c r="A3" s="559"/>
      <c r="B3" s="559"/>
      <c r="C3" s="559"/>
      <c r="D3" s="559"/>
      <c r="E3" s="559"/>
    </row>
    <row r="4" spans="1:7" s="574" customFormat="1" ht="63.75" x14ac:dyDescent="0.25">
      <c r="A4" s="570"/>
      <c r="B4" s="571" t="s">
        <v>531</v>
      </c>
      <c r="C4" s="572" t="s">
        <v>532</v>
      </c>
      <c r="D4" s="573" t="s">
        <v>533</v>
      </c>
      <c r="E4" s="575" t="s">
        <v>535</v>
      </c>
      <c r="F4" s="581" t="s">
        <v>537</v>
      </c>
      <c r="G4" s="580" t="s">
        <v>538</v>
      </c>
    </row>
    <row r="5" spans="1:7" x14ac:dyDescent="0.2">
      <c r="A5" s="562" t="s">
        <v>10</v>
      </c>
      <c r="B5" s="563">
        <v>7556048.0199999996</v>
      </c>
      <c r="C5" s="566">
        <v>4028885.34</v>
      </c>
      <c r="D5" s="567">
        <v>3527162.68</v>
      </c>
      <c r="E5" s="576">
        <v>501891000</v>
      </c>
      <c r="F5" s="578">
        <f>B5/E5</f>
        <v>1.5055157434582408E-2</v>
      </c>
      <c r="G5" s="563">
        <f>B5/61.5</f>
        <v>122862.56943089431</v>
      </c>
    </row>
    <row r="6" spans="1:7" x14ac:dyDescent="0.2">
      <c r="A6" s="562" t="s">
        <v>11</v>
      </c>
      <c r="B6" s="563">
        <v>6622041.5800000001</v>
      </c>
      <c r="C6" s="566">
        <v>2944369.36</v>
      </c>
      <c r="D6" s="567">
        <v>3677672.22</v>
      </c>
      <c r="E6" s="576">
        <v>527631000</v>
      </c>
      <c r="F6" s="578">
        <f t="shared" ref="F6:F14" si="0">B6/E6</f>
        <v>1.2550516516277475E-2</v>
      </c>
      <c r="G6" s="563">
        <f t="shared" ref="G6:G14" si="1">B6/61.5</f>
        <v>107675.47284552845</v>
      </c>
    </row>
    <row r="7" spans="1:7" x14ac:dyDescent="0.2">
      <c r="A7" s="562" t="s">
        <v>12</v>
      </c>
      <c r="B7" s="563">
        <v>4454830.17</v>
      </c>
      <c r="C7" s="566">
        <v>1689898.64</v>
      </c>
      <c r="D7" s="567">
        <v>2764931.53</v>
      </c>
      <c r="E7" s="576">
        <v>558954000</v>
      </c>
      <c r="F7" s="578">
        <f t="shared" si="0"/>
        <v>7.969940585450681E-3</v>
      </c>
      <c r="G7" s="563">
        <f t="shared" si="1"/>
        <v>72436.262926829266</v>
      </c>
    </row>
    <row r="8" spans="1:7" x14ac:dyDescent="0.2">
      <c r="A8" s="562" t="s">
        <v>13</v>
      </c>
      <c r="B8" s="563">
        <v>9778945</v>
      </c>
      <c r="C8" s="566">
        <v>5353086</v>
      </c>
      <c r="D8" s="567">
        <v>4425859</v>
      </c>
      <c r="E8" s="576">
        <v>594795000</v>
      </c>
      <c r="F8" s="578">
        <f t="shared" si="0"/>
        <v>1.6440866180784976E-2</v>
      </c>
      <c r="G8" s="563">
        <f t="shared" si="1"/>
        <v>159007.23577235773</v>
      </c>
    </row>
    <row r="9" spans="1:7" x14ac:dyDescent="0.2">
      <c r="A9" s="562" t="s">
        <v>14</v>
      </c>
      <c r="B9" s="563">
        <v>10038200.26</v>
      </c>
      <c r="C9" s="566">
        <v>6979127.7000000002</v>
      </c>
      <c r="D9" s="567">
        <v>3059072.56</v>
      </c>
      <c r="E9" s="576">
        <v>618105000</v>
      </c>
      <c r="F9" s="578">
        <f t="shared" si="0"/>
        <v>1.6240283220488427E-2</v>
      </c>
      <c r="G9" s="563">
        <f t="shared" si="1"/>
        <v>163222.76845528456</v>
      </c>
    </row>
    <row r="10" spans="1:7" x14ac:dyDescent="0.2">
      <c r="A10" s="562" t="s">
        <v>15</v>
      </c>
      <c r="B10" s="563">
        <v>11232420.699999999</v>
      </c>
      <c r="C10" s="566">
        <v>8394465.5899999999</v>
      </c>
      <c r="D10" s="567">
        <v>2837955.11</v>
      </c>
      <c r="E10" s="576">
        <v>660878000</v>
      </c>
      <c r="F10" s="578">
        <f t="shared" si="0"/>
        <v>1.6996209133909736E-2</v>
      </c>
      <c r="G10" s="563">
        <f t="shared" si="1"/>
        <v>182640.9869918699</v>
      </c>
    </row>
    <row r="11" spans="1:7" x14ac:dyDescent="0.2">
      <c r="A11" s="562" t="s">
        <v>16</v>
      </c>
      <c r="B11" s="563">
        <v>7579784.0800000001</v>
      </c>
      <c r="C11" s="566">
        <v>4401806.58</v>
      </c>
      <c r="D11" s="567">
        <v>3177977.51</v>
      </c>
      <c r="E11" s="576">
        <v>692683000</v>
      </c>
      <c r="F11" s="578">
        <f t="shared" si="0"/>
        <v>1.0942644875072724E-2</v>
      </c>
      <c r="G11" s="563">
        <f t="shared" si="1"/>
        <v>123248.52162601626</v>
      </c>
    </row>
    <row r="12" spans="1:7" x14ac:dyDescent="0.2">
      <c r="A12" s="562" t="s">
        <v>17</v>
      </c>
      <c r="B12" s="563">
        <v>5975305.1200000001</v>
      </c>
      <c r="C12" s="566">
        <v>3911332.9</v>
      </c>
      <c r="D12" s="567">
        <v>2063972.22</v>
      </c>
      <c r="E12" s="576">
        <v>669280000</v>
      </c>
      <c r="F12" s="578">
        <f t="shared" si="0"/>
        <v>8.9279600765001191E-3</v>
      </c>
      <c r="G12" s="563">
        <f t="shared" si="1"/>
        <v>97159.432845528456</v>
      </c>
    </row>
    <row r="13" spans="1:7" x14ac:dyDescent="0.2">
      <c r="A13" s="562" t="s">
        <v>243</v>
      </c>
      <c r="B13" s="563">
        <v>7239403.9199999999</v>
      </c>
      <c r="C13" s="566">
        <v>4913799.24</v>
      </c>
      <c r="D13" s="567">
        <v>2325604.69</v>
      </c>
      <c r="E13" s="576">
        <v>729445000</v>
      </c>
      <c r="F13" s="578">
        <f t="shared" si="0"/>
        <v>9.9245370384333301E-3</v>
      </c>
      <c r="G13" s="563">
        <f t="shared" si="1"/>
        <v>117713.88487804878</v>
      </c>
    </row>
    <row r="14" spans="1:7" ht="13.5" thickBot="1" x14ac:dyDescent="0.25">
      <c r="A14" s="562" t="s">
        <v>257</v>
      </c>
      <c r="B14" s="564">
        <v>7840632.8799999999</v>
      </c>
      <c r="C14" s="568">
        <v>5077481.74</v>
      </c>
      <c r="D14" s="569">
        <v>2763151.14</v>
      </c>
      <c r="E14" s="577">
        <v>803141000</v>
      </c>
      <c r="F14" s="579">
        <f t="shared" si="0"/>
        <v>9.7624612365699165E-3</v>
      </c>
      <c r="G14" s="564">
        <f t="shared" si="1"/>
        <v>127489.96552845529</v>
      </c>
    </row>
    <row r="15" spans="1:7" x14ac:dyDescent="0.2">
      <c r="A15" s="559"/>
      <c r="B15" s="559"/>
      <c r="C15" s="559"/>
      <c r="D15" s="559"/>
      <c r="E15" s="559"/>
    </row>
    <row r="16" spans="1:7" x14ac:dyDescent="0.2">
      <c r="A16" s="559" t="s">
        <v>534</v>
      </c>
      <c r="B16" s="559"/>
      <c r="C16" s="559"/>
      <c r="D16" s="559"/>
      <c r="E16" s="559"/>
    </row>
    <row r="17" spans="1:1" x14ac:dyDescent="0.2">
      <c r="A17" s="559" t="s">
        <v>536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4:H35"/>
  <sheetViews>
    <sheetView workbookViewId="0">
      <selection activeCell="N17" sqref="N17"/>
    </sheetView>
  </sheetViews>
  <sheetFormatPr defaultRowHeight="15" x14ac:dyDescent="0.25"/>
  <cols>
    <col min="7" max="7" width="10.140625" customWidth="1"/>
  </cols>
  <sheetData>
    <row r="4" spans="1:8" ht="18.75" x14ac:dyDescent="0.3">
      <c r="A4" s="230" t="s">
        <v>539</v>
      </c>
      <c r="B4" s="231"/>
      <c r="C4" s="231"/>
      <c r="D4" s="231"/>
      <c r="E4" s="231"/>
      <c r="F4" s="231"/>
      <c r="G4" s="231"/>
      <c r="H4" s="231"/>
    </row>
    <row r="5" spans="1:8" ht="15.75" thickBot="1" x14ac:dyDescent="0.3">
      <c r="A5" s="231"/>
      <c r="B5" s="231"/>
      <c r="C5" s="231"/>
      <c r="D5" s="231"/>
      <c r="E5" s="231"/>
      <c r="F5" s="231"/>
      <c r="G5" s="231"/>
      <c r="H5" s="231"/>
    </row>
    <row r="6" spans="1:8" ht="26.25" thickBot="1" x14ac:dyDescent="0.3">
      <c r="A6" s="589"/>
      <c r="B6" s="590" t="s">
        <v>540</v>
      </c>
      <c r="C6" s="591" t="s">
        <v>541</v>
      </c>
      <c r="D6" s="590" t="s">
        <v>542</v>
      </c>
      <c r="E6" s="591" t="s">
        <v>543</v>
      </c>
      <c r="F6" s="590" t="s">
        <v>544</v>
      </c>
      <c r="G6" s="592" t="s">
        <v>545</v>
      </c>
      <c r="H6" s="596" t="s">
        <v>208</v>
      </c>
    </row>
    <row r="7" spans="1:8" x14ac:dyDescent="0.25">
      <c r="A7" s="586" t="s">
        <v>12</v>
      </c>
      <c r="B7" s="587">
        <v>11388</v>
      </c>
      <c r="C7" s="588">
        <v>1690</v>
      </c>
      <c r="D7" s="587">
        <v>1715</v>
      </c>
      <c r="E7" s="588">
        <v>1152</v>
      </c>
      <c r="F7" s="587">
        <v>865</v>
      </c>
      <c r="G7" s="593">
        <v>1764</v>
      </c>
      <c r="H7" s="597">
        <v>18574</v>
      </c>
    </row>
    <row r="8" spans="1:8" x14ac:dyDescent="0.25">
      <c r="A8" s="565" t="s">
        <v>13</v>
      </c>
      <c r="B8" s="561">
        <v>11719</v>
      </c>
      <c r="C8" s="584">
        <v>1740</v>
      </c>
      <c r="D8" s="561">
        <v>1775</v>
      </c>
      <c r="E8" s="584">
        <v>1187</v>
      </c>
      <c r="F8" s="561">
        <v>868</v>
      </c>
      <c r="G8" s="594">
        <v>1807</v>
      </c>
      <c r="H8" s="563">
        <v>19096</v>
      </c>
    </row>
    <row r="9" spans="1:8" x14ac:dyDescent="0.25">
      <c r="A9" s="565" t="s">
        <v>14</v>
      </c>
      <c r="B9" s="561">
        <v>12006</v>
      </c>
      <c r="C9" s="584">
        <v>1792</v>
      </c>
      <c r="D9" s="561">
        <v>1838</v>
      </c>
      <c r="E9" s="584">
        <v>1222</v>
      </c>
      <c r="F9" s="561">
        <v>871</v>
      </c>
      <c r="G9" s="594">
        <v>1851</v>
      </c>
      <c r="H9" s="563">
        <v>19580</v>
      </c>
    </row>
    <row r="10" spans="1:8" x14ac:dyDescent="0.25">
      <c r="A10" s="565" t="s">
        <v>15</v>
      </c>
      <c r="B10" s="561">
        <v>12261</v>
      </c>
      <c r="C10" s="584">
        <v>1846</v>
      </c>
      <c r="D10" s="561">
        <v>1902</v>
      </c>
      <c r="E10" s="584">
        <v>1259</v>
      </c>
      <c r="F10" s="561">
        <v>875</v>
      </c>
      <c r="G10" s="594">
        <v>1894</v>
      </c>
      <c r="H10" s="563">
        <v>20037</v>
      </c>
    </row>
    <row r="11" spans="1:8" x14ac:dyDescent="0.25">
      <c r="A11" s="565" t="s">
        <v>16</v>
      </c>
      <c r="B11" s="561">
        <v>12199</v>
      </c>
      <c r="C11" s="584">
        <v>1902</v>
      </c>
      <c r="D11" s="561">
        <v>1970</v>
      </c>
      <c r="E11" s="584">
        <v>1297</v>
      </c>
      <c r="F11" s="561">
        <v>878</v>
      </c>
      <c r="G11" s="594">
        <v>1937</v>
      </c>
      <c r="H11" s="563">
        <v>20183</v>
      </c>
    </row>
    <row r="12" spans="1:8" x14ac:dyDescent="0.25">
      <c r="A12" s="565" t="s">
        <v>17</v>
      </c>
      <c r="B12" s="561">
        <v>13260</v>
      </c>
      <c r="C12" s="584">
        <v>1959</v>
      </c>
      <c r="D12" s="561">
        <v>2039</v>
      </c>
      <c r="E12" s="584">
        <v>1336</v>
      </c>
      <c r="F12" s="561">
        <v>881</v>
      </c>
      <c r="G12" s="594">
        <v>1981</v>
      </c>
      <c r="H12" s="563">
        <v>21456</v>
      </c>
    </row>
    <row r="13" spans="1:8" x14ac:dyDescent="0.25">
      <c r="A13" s="565" t="s">
        <v>243</v>
      </c>
      <c r="B13" s="561">
        <v>13628</v>
      </c>
      <c r="C13" s="584">
        <v>2017</v>
      </c>
      <c r="D13" s="561">
        <v>2112</v>
      </c>
      <c r="E13" s="584">
        <v>1376</v>
      </c>
      <c r="F13" s="561">
        <v>884</v>
      </c>
      <c r="G13" s="594">
        <v>2025</v>
      </c>
      <c r="H13" s="563">
        <v>22042</v>
      </c>
    </row>
    <row r="14" spans="1:8" x14ac:dyDescent="0.25">
      <c r="A14" s="565" t="s">
        <v>257</v>
      </c>
      <c r="B14" s="561">
        <v>13954</v>
      </c>
      <c r="C14" s="584">
        <v>2078</v>
      </c>
      <c r="D14" s="561">
        <v>2186</v>
      </c>
      <c r="E14" s="584">
        <v>1417</v>
      </c>
      <c r="F14" s="561">
        <v>887</v>
      </c>
      <c r="G14" s="594">
        <v>2070</v>
      </c>
      <c r="H14" s="563">
        <v>22592</v>
      </c>
    </row>
    <row r="15" spans="1:8" x14ac:dyDescent="0.25">
      <c r="A15" s="565" t="s">
        <v>546</v>
      </c>
      <c r="B15" s="561">
        <v>14241</v>
      </c>
      <c r="C15" s="584">
        <v>2140</v>
      </c>
      <c r="D15" s="561">
        <v>2264</v>
      </c>
      <c r="E15" s="584">
        <v>1459</v>
      </c>
      <c r="F15" s="561">
        <v>891</v>
      </c>
      <c r="G15" s="594">
        <v>2114</v>
      </c>
      <c r="H15" s="563">
        <v>23109</v>
      </c>
    </row>
    <row r="16" spans="1:8" x14ac:dyDescent="0.25">
      <c r="A16" s="565" t="s">
        <v>547</v>
      </c>
      <c r="B16" s="561">
        <v>14463</v>
      </c>
      <c r="C16" s="584">
        <v>2205</v>
      </c>
      <c r="D16" s="561">
        <v>2344</v>
      </c>
      <c r="E16" s="584">
        <v>1503</v>
      </c>
      <c r="F16" s="561">
        <v>894</v>
      </c>
      <c r="G16" s="594">
        <v>2159</v>
      </c>
      <c r="H16" s="563">
        <v>23568</v>
      </c>
    </row>
    <row r="17" spans="1:8" ht="15.75" thickBot="1" x14ac:dyDescent="0.3">
      <c r="A17" s="582" t="s">
        <v>548</v>
      </c>
      <c r="B17" s="583">
        <v>14600</v>
      </c>
      <c r="C17" s="585">
        <v>2271</v>
      </c>
      <c r="D17" s="583">
        <v>2427</v>
      </c>
      <c r="E17" s="585">
        <v>1548</v>
      </c>
      <c r="F17" s="583">
        <v>897</v>
      </c>
      <c r="G17" s="595">
        <v>2204</v>
      </c>
      <c r="H17" s="564">
        <v>23947</v>
      </c>
    </row>
    <row r="18" spans="1:8" x14ac:dyDescent="0.25">
      <c r="A18" s="231"/>
      <c r="B18" s="231"/>
      <c r="C18" s="231"/>
      <c r="D18" s="231"/>
      <c r="E18" s="231"/>
      <c r="F18" s="231"/>
      <c r="G18" s="231"/>
      <c r="H18" s="231"/>
    </row>
    <row r="19" spans="1:8" x14ac:dyDescent="0.25">
      <c r="A19" s="231" t="s">
        <v>549</v>
      </c>
      <c r="B19" s="231"/>
      <c r="C19" s="231"/>
      <c r="D19" s="231"/>
      <c r="E19" s="231"/>
      <c r="F19" s="231"/>
      <c r="G19" s="231"/>
      <c r="H19" s="231"/>
    </row>
    <row r="21" spans="1:8" ht="18.75" x14ac:dyDescent="0.3">
      <c r="A21" s="230" t="s">
        <v>550</v>
      </c>
      <c r="B21" s="231"/>
      <c r="C21" s="231"/>
      <c r="D21" s="231"/>
      <c r="E21" s="231"/>
      <c r="F21" s="231"/>
      <c r="G21" s="231"/>
      <c r="H21" s="231"/>
    </row>
    <row r="22" spans="1:8" ht="15.75" thickBot="1" x14ac:dyDescent="0.3">
      <c r="A22" s="231"/>
      <c r="B22" s="231"/>
      <c r="C22" s="231"/>
      <c r="D22" s="231"/>
      <c r="E22" s="231"/>
      <c r="F22" s="231"/>
      <c r="G22" s="231"/>
      <c r="H22" s="231"/>
    </row>
    <row r="23" spans="1:8" ht="26.25" thickBot="1" x14ac:dyDescent="0.3">
      <c r="A23" s="589"/>
      <c r="B23" s="590" t="s">
        <v>540</v>
      </c>
      <c r="C23" s="591" t="s">
        <v>541</v>
      </c>
      <c r="D23" s="590" t="s">
        <v>542</v>
      </c>
      <c r="E23" s="591" t="s">
        <v>543</v>
      </c>
      <c r="F23" s="590" t="s">
        <v>544</v>
      </c>
      <c r="G23" s="592" t="s">
        <v>545</v>
      </c>
      <c r="H23" s="596" t="s">
        <v>208</v>
      </c>
    </row>
    <row r="24" spans="1:8" x14ac:dyDescent="0.25">
      <c r="A24" s="599" t="s">
        <v>12</v>
      </c>
      <c r="B24" s="602">
        <f>B7/$H7</f>
        <v>0.61311510713901152</v>
      </c>
      <c r="C24" s="603">
        <f t="shared" ref="C24:H24" si="0">C7/$H7</f>
        <v>9.098740174437385E-2</v>
      </c>
      <c r="D24" s="603">
        <f t="shared" si="0"/>
        <v>9.2333369225799503E-2</v>
      </c>
      <c r="E24" s="603">
        <f t="shared" si="0"/>
        <v>6.2022181544093898E-2</v>
      </c>
      <c r="F24" s="603">
        <f t="shared" si="0"/>
        <v>4.6570474857327446E-2</v>
      </c>
      <c r="G24" s="603">
        <f t="shared" si="0"/>
        <v>9.497146548939378E-2</v>
      </c>
      <c r="H24" s="604">
        <f t="shared" si="0"/>
        <v>1</v>
      </c>
    </row>
    <row r="25" spans="1:8" x14ac:dyDescent="0.25">
      <c r="A25" s="600" t="s">
        <v>13</v>
      </c>
      <c r="B25" s="605">
        <f t="shared" ref="B25:H25" si="1">B8/$H8</f>
        <v>0.61368873062421447</v>
      </c>
      <c r="C25" s="598">
        <f t="shared" si="1"/>
        <v>9.1118558860494345E-2</v>
      </c>
      <c r="D25" s="598">
        <f t="shared" si="1"/>
        <v>9.2951403435274402E-2</v>
      </c>
      <c r="E25" s="598">
        <f t="shared" si="1"/>
        <v>6.2159614578969416E-2</v>
      </c>
      <c r="F25" s="598">
        <f t="shared" si="1"/>
        <v>4.5454545454545456E-2</v>
      </c>
      <c r="G25" s="598">
        <f t="shared" si="1"/>
        <v>9.462714704650188E-2</v>
      </c>
      <c r="H25" s="606">
        <f t="shared" si="1"/>
        <v>1</v>
      </c>
    </row>
    <row r="26" spans="1:8" x14ac:dyDescent="0.25">
      <c r="A26" s="600" t="s">
        <v>14</v>
      </c>
      <c r="B26" s="605">
        <f t="shared" ref="B26:H26" si="2">B9/$H9</f>
        <v>0.61317671092951986</v>
      </c>
      <c r="C26" s="598">
        <f t="shared" si="2"/>
        <v>9.1521961184882539E-2</v>
      </c>
      <c r="D26" s="598">
        <f t="shared" si="2"/>
        <v>9.3871297242083762E-2</v>
      </c>
      <c r="E26" s="598">
        <f t="shared" si="2"/>
        <v>6.2410623084780389E-2</v>
      </c>
      <c r="F26" s="598">
        <f t="shared" si="2"/>
        <v>4.4484167517875386E-2</v>
      </c>
      <c r="G26" s="598">
        <f t="shared" si="2"/>
        <v>9.4535240040858018E-2</v>
      </c>
      <c r="H26" s="606">
        <f t="shared" si="2"/>
        <v>1</v>
      </c>
    </row>
    <row r="27" spans="1:8" x14ac:dyDescent="0.25">
      <c r="A27" s="600" t="s">
        <v>15</v>
      </c>
      <c r="B27" s="605">
        <f t="shared" ref="B27:H27" si="3">B10/$H10</f>
        <v>0.61191795178918995</v>
      </c>
      <c r="C27" s="598">
        <f t="shared" si="3"/>
        <v>9.2129560313420178E-2</v>
      </c>
      <c r="D27" s="598">
        <f t="shared" si="3"/>
        <v>9.4924389878724355E-2</v>
      </c>
      <c r="E27" s="598">
        <f t="shared" si="3"/>
        <v>6.2833757548535207E-2</v>
      </c>
      <c r="F27" s="598">
        <f t="shared" si="3"/>
        <v>4.3669211957877929E-2</v>
      </c>
      <c r="G27" s="598">
        <f t="shared" si="3"/>
        <v>9.4525128512252338E-2</v>
      </c>
      <c r="H27" s="606">
        <f t="shared" si="3"/>
        <v>1</v>
      </c>
    </row>
    <row r="28" spans="1:8" x14ac:dyDescent="0.25">
      <c r="A28" s="600" t="s">
        <v>16</v>
      </c>
      <c r="B28" s="605">
        <f t="shared" ref="B28:H28" si="4">B11/$H11</f>
        <v>0.60441956101669725</v>
      </c>
      <c r="C28" s="598">
        <f t="shared" si="4"/>
        <v>9.4237724817916063E-2</v>
      </c>
      <c r="D28" s="598">
        <f t="shared" si="4"/>
        <v>9.7606896893425166E-2</v>
      </c>
      <c r="E28" s="598">
        <f t="shared" si="4"/>
        <v>6.4262002675519E-2</v>
      </c>
      <c r="F28" s="598">
        <f t="shared" si="4"/>
        <v>4.3501957092602683E-2</v>
      </c>
      <c r="G28" s="598">
        <f t="shared" si="4"/>
        <v>9.5971857503839866E-2</v>
      </c>
      <c r="H28" s="606">
        <f t="shared" si="4"/>
        <v>1</v>
      </c>
    </row>
    <row r="29" spans="1:8" x14ac:dyDescent="0.25">
      <c r="A29" s="600" t="s">
        <v>17</v>
      </c>
      <c r="B29" s="605">
        <f t="shared" ref="B29:H29" si="5">B12/$H12</f>
        <v>0.6180089485458613</v>
      </c>
      <c r="C29" s="598">
        <f t="shared" si="5"/>
        <v>9.1303131991051459E-2</v>
      </c>
      <c r="D29" s="598">
        <f t="shared" si="5"/>
        <v>9.5031692766592096E-2</v>
      </c>
      <c r="E29" s="598">
        <f t="shared" si="5"/>
        <v>6.2266964951528711E-2</v>
      </c>
      <c r="F29" s="598">
        <f t="shared" si="5"/>
        <v>4.106077554064131E-2</v>
      </c>
      <c r="G29" s="598">
        <f t="shared" si="5"/>
        <v>9.2328486204325128E-2</v>
      </c>
      <c r="H29" s="606">
        <f t="shared" si="5"/>
        <v>1</v>
      </c>
    </row>
    <row r="30" spans="1:8" x14ac:dyDescent="0.25">
      <c r="A30" s="600" t="s">
        <v>243</v>
      </c>
      <c r="B30" s="605">
        <f t="shared" ref="B30:H30" si="6">B13/$H13</f>
        <v>0.61827420379275932</v>
      </c>
      <c r="C30" s="598">
        <f t="shared" si="6"/>
        <v>9.1507122765629251E-2</v>
      </c>
      <c r="D30" s="598">
        <f t="shared" si="6"/>
        <v>9.5817076490336633E-2</v>
      </c>
      <c r="E30" s="598">
        <f t="shared" si="6"/>
        <v>6.2426277107340535E-2</v>
      </c>
      <c r="F30" s="598">
        <f t="shared" si="6"/>
        <v>4.0105253606750747E-2</v>
      </c>
      <c r="G30" s="598">
        <f t="shared" si="6"/>
        <v>9.1870066237183565E-2</v>
      </c>
      <c r="H30" s="606">
        <f t="shared" si="6"/>
        <v>1</v>
      </c>
    </row>
    <row r="31" spans="1:8" x14ac:dyDescent="0.25">
      <c r="A31" s="600" t="s">
        <v>257</v>
      </c>
      <c r="B31" s="605">
        <f t="shared" ref="B31:H31" si="7">B14/$H14</f>
        <v>0.61765226628895187</v>
      </c>
      <c r="C31" s="598">
        <f t="shared" si="7"/>
        <v>9.1979461756373934E-2</v>
      </c>
      <c r="D31" s="598">
        <f t="shared" si="7"/>
        <v>9.6759915014164311E-2</v>
      </c>
      <c r="E31" s="598">
        <f t="shared" si="7"/>
        <v>6.2721317280453256E-2</v>
      </c>
      <c r="F31" s="598">
        <f t="shared" si="7"/>
        <v>3.9261685552407929E-2</v>
      </c>
      <c r="G31" s="598">
        <f t="shared" si="7"/>
        <v>9.1625354107648729E-2</v>
      </c>
      <c r="H31" s="606">
        <f t="shared" si="7"/>
        <v>1</v>
      </c>
    </row>
    <row r="32" spans="1:8" x14ac:dyDescent="0.25">
      <c r="A32" s="600" t="s">
        <v>546</v>
      </c>
      <c r="B32" s="605">
        <f t="shared" ref="B32:H32" si="8">B15/$H15</f>
        <v>0.61625340776320914</v>
      </c>
      <c r="C32" s="598">
        <f t="shared" si="8"/>
        <v>9.260461292137262E-2</v>
      </c>
      <c r="D32" s="598">
        <f t="shared" si="8"/>
        <v>9.7970487688779265E-2</v>
      </c>
      <c r="E32" s="598">
        <f t="shared" si="8"/>
        <v>6.3135574884244233E-2</v>
      </c>
      <c r="F32" s="598">
        <f t="shared" si="8"/>
        <v>3.8556406594833184E-2</v>
      </c>
      <c r="G32" s="598">
        <f t="shared" si="8"/>
        <v>9.147951014756156E-2</v>
      </c>
      <c r="H32" s="606">
        <f t="shared" si="8"/>
        <v>1</v>
      </c>
    </row>
    <row r="33" spans="1:8" x14ac:dyDescent="0.25">
      <c r="A33" s="600" t="s">
        <v>547</v>
      </c>
      <c r="B33" s="605">
        <f t="shared" ref="B33:H33" si="9">B16/$H16</f>
        <v>0.6136710794297352</v>
      </c>
      <c r="C33" s="598">
        <f t="shared" si="9"/>
        <v>9.3559063136456205E-2</v>
      </c>
      <c r="D33" s="598">
        <f t="shared" si="9"/>
        <v>9.9456890699253231E-2</v>
      </c>
      <c r="E33" s="598">
        <f t="shared" si="9"/>
        <v>6.3772912423625261E-2</v>
      </c>
      <c r="F33" s="598">
        <f t="shared" si="9"/>
        <v>3.7932790224032585E-2</v>
      </c>
      <c r="G33" s="598">
        <f t="shared" si="9"/>
        <v>9.1607264086897483E-2</v>
      </c>
      <c r="H33" s="606">
        <f t="shared" si="9"/>
        <v>1</v>
      </c>
    </row>
    <row r="34" spans="1:8" ht="15.75" thickBot="1" x14ac:dyDescent="0.3">
      <c r="A34" s="601" t="s">
        <v>548</v>
      </c>
      <c r="B34" s="607">
        <f t="shared" ref="B34:H34" si="10">B17/$H17</f>
        <v>0.60967970935816596</v>
      </c>
      <c r="C34" s="608">
        <f t="shared" si="10"/>
        <v>9.4834426024136637E-2</v>
      </c>
      <c r="D34" s="608">
        <f t="shared" si="10"/>
        <v>0.10134881195974443</v>
      </c>
      <c r="E34" s="608">
        <f t="shared" si="10"/>
        <v>6.4642752745646639E-2</v>
      </c>
      <c r="F34" s="608">
        <f t="shared" si="10"/>
        <v>3.7457719129744854E-2</v>
      </c>
      <c r="G34" s="608">
        <f t="shared" si="10"/>
        <v>9.2036580782561495E-2</v>
      </c>
      <c r="H34" s="609">
        <f t="shared" si="10"/>
        <v>1</v>
      </c>
    </row>
    <row r="35" spans="1:8" x14ac:dyDescent="0.25">
      <c r="A35" s="231"/>
      <c r="B35" s="231"/>
      <c r="C35" s="231"/>
      <c r="D35" s="231"/>
      <c r="E35" s="231"/>
      <c r="F35" s="231"/>
      <c r="G35" s="231"/>
      <c r="H35" s="231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3:K14"/>
  <sheetViews>
    <sheetView workbookViewId="0">
      <selection activeCell="O16" sqref="O16"/>
    </sheetView>
  </sheetViews>
  <sheetFormatPr defaultRowHeight="15" x14ac:dyDescent="0.25"/>
  <cols>
    <col min="7" max="7" width="11.140625" customWidth="1"/>
    <col min="8" max="8" width="14.7109375" customWidth="1"/>
  </cols>
  <sheetData>
    <row r="3" spans="1:11" ht="18.75" x14ac:dyDescent="0.3">
      <c r="A3" s="230" t="s">
        <v>556</v>
      </c>
      <c r="B3" s="231"/>
      <c r="C3" s="231"/>
      <c r="D3" s="231"/>
      <c r="E3" s="231"/>
      <c r="F3" s="231"/>
      <c r="G3" s="231"/>
      <c r="H3" s="231"/>
    </row>
    <row r="4" spans="1:11" ht="15.75" thickBot="1" x14ac:dyDescent="0.3">
      <c r="A4" s="231"/>
      <c r="B4" s="231"/>
      <c r="C4" s="231"/>
      <c r="D4" s="231"/>
      <c r="E4" s="231"/>
      <c r="F4" s="231"/>
      <c r="G4" s="231"/>
      <c r="H4" s="231"/>
    </row>
    <row r="5" spans="1:11" ht="77.25" thickBot="1" x14ac:dyDescent="0.3">
      <c r="A5" s="589"/>
      <c r="B5" s="590" t="s">
        <v>208</v>
      </c>
      <c r="C5" s="590" t="s">
        <v>552</v>
      </c>
      <c r="D5" s="590" t="s">
        <v>553</v>
      </c>
      <c r="E5" s="590" t="s">
        <v>554</v>
      </c>
      <c r="F5" s="590" t="s">
        <v>555</v>
      </c>
      <c r="G5" s="590" t="s">
        <v>559</v>
      </c>
      <c r="H5" s="590" t="s">
        <v>560</v>
      </c>
      <c r="I5" s="575" t="s">
        <v>558</v>
      </c>
      <c r="J5" s="590" t="s">
        <v>557</v>
      </c>
    </row>
    <row r="6" spans="1:11" x14ac:dyDescent="0.25">
      <c r="A6" s="586" t="s">
        <v>13</v>
      </c>
      <c r="B6" s="587">
        <v>11107.96</v>
      </c>
      <c r="C6" s="587">
        <v>7141.13</v>
      </c>
      <c r="D6" s="587">
        <v>3862.72</v>
      </c>
      <c r="E6" s="587">
        <v>104.11</v>
      </c>
      <c r="F6" s="587">
        <v>0</v>
      </c>
      <c r="G6" s="612">
        <f t="shared" ref="G6:G11" si="0">B6/J6</f>
        <v>6.558940929166962E-2</v>
      </c>
      <c r="H6" s="612">
        <f>B6/I6</f>
        <v>1.8675274674467671E-2</v>
      </c>
      <c r="I6" s="576">
        <v>594795</v>
      </c>
      <c r="J6" s="587">
        <v>169356</v>
      </c>
      <c r="K6" s="611">
        <f>B6/61.5</f>
        <v>180.6172357723577</v>
      </c>
    </row>
    <row r="7" spans="1:11" x14ac:dyDescent="0.25">
      <c r="A7" s="565" t="s">
        <v>14</v>
      </c>
      <c r="B7" s="561">
        <v>11333.64</v>
      </c>
      <c r="C7" s="561">
        <v>7265.75</v>
      </c>
      <c r="D7" s="561">
        <v>3968.92</v>
      </c>
      <c r="E7" s="561">
        <v>98.97</v>
      </c>
      <c r="F7" s="561" t="s">
        <v>188</v>
      </c>
      <c r="G7" s="613">
        <f t="shared" si="0"/>
        <v>6.3079260656859953E-2</v>
      </c>
      <c r="H7" s="613">
        <f t="shared" ref="H7:H11" si="1">B7/I7</f>
        <v>1.8336107942825246E-2</v>
      </c>
      <c r="I7" s="576">
        <v>618105</v>
      </c>
      <c r="J7" s="561">
        <v>179673</v>
      </c>
      <c r="K7" s="611">
        <f t="shared" ref="K7:K11" si="2">B7/61.5</f>
        <v>184.28682926829268</v>
      </c>
    </row>
    <row r="8" spans="1:11" x14ac:dyDescent="0.25">
      <c r="A8" s="565" t="s">
        <v>15</v>
      </c>
      <c r="B8" s="561">
        <v>12874.7</v>
      </c>
      <c r="C8" s="561">
        <v>8595.2999999999993</v>
      </c>
      <c r="D8" s="561">
        <v>4159.5</v>
      </c>
      <c r="E8" s="561">
        <v>119.9</v>
      </c>
      <c r="F8" s="561" t="s">
        <v>188</v>
      </c>
      <c r="G8" s="613">
        <f t="shared" si="0"/>
        <v>6.8298984111827277E-2</v>
      </c>
      <c r="H8" s="613">
        <f t="shared" si="1"/>
        <v>1.9481205305669127E-2</v>
      </c>
      <c r="I8" s="576">
        <v>660878</v>
      </c>
      <c r="J8" s="561">
        <v>188505</v>
      </c>
      <c r="K8" s="611">
        <f t="shared" si="2"/>
        <v>209.34471544715447</v>
      </c>
    </row>
    <row r="9" spans="1:11" x14ac:dyDescent="0.25">
      <c r="A9" s="565" t="s">
        <v>16</v>
      </c>
      <c r="B9" s="561">
        <v>13719.5</v>
      </c>
      <c r="C9" s="561">
        <v>8947.8799999999992</v>
      </c>
      <c r="D9" s="561">
        <v>4606.51</v>
      </c>
      <c r="E9" s="561">
        <v>165.11</v>
      </c>
      <c r="F9" s="561">
        <v>0</v>
      </c>
      <c r="G9" s="613">
        <f t="shared" si="0"/>
        <v>6.7311183287378201E-2</v>
      </c>
      <c r="H9" s="613">
        <f t="shared" si="1"/>
        <v>1.9806318330318488E-2</v>
      </c>
      <c r="I9" s="576">
        <v>692683</v>
      </c>
      <c r="J9" s="561">
        <v>203822</v>
      </c>
      <c r="K9" s="611">
        <f t="shared" si="2"/>
        <v>223.08130081300814</v>
      </c>
    </row>
    <row r="10" spans="1:11" x14ac:dyDescent="0.25">
      <c r="A10" s="565" t="s">
        <v>17</v>
      </c>
      <c r="B10" s="561">
        <v>12557.22</v>
      </c>
      <c r="C10" s="561">
        <v>8425.5300000000007</v>
      </c>
      <c r="D10" s="561">
        <v>4003.85</v>
      </c>
      <c r="E10" s="561">
        <v>127.84</v>
      </c>
      <c r="F10" s="561">
        <v>0</v>
      </c>
      <c r="G10" s="613">
        <f t="shared" si="0"/>
        <v>6.62461356658261E-2</v>
      </c>
      <c r="H10" s="613">
        <f t="shared" si="1"/>
        <v>1.8762281855127898E-2</v>
      </c>
      <c r="I10" s="576">
        <v>669280</v>
      </c>
      <c r="J10" s="561">
        <v>189554</v>
      </c>
      <c r="K10" s="611">
        <f t="shared" si="2"/>
        <v>204.18243902439022</v>
      </c>
    </row>
    <row r="11" spans="1:11" x14ac:dyDescent="0.25">
      <c r="A11" s="565" t="s">
        <v>243</v>
      </c>
      <c r="B11" s="561">
        <v>14273.38</v>
      </c>
      <c r="C11" s="561">
        <v>9137.7000000000007</v>
      </c>
      <c r="D11" s="561">
        <v>4974.41</v>
      </c>
      <c r="E11" s="561">
        <v>161.24</v>
      </c>
      <c r="F11" s="561">
        <v>0</v>
      </c>
      <c r="G11" s="610">
        <f t="shared" si="0"/>
        <v>6.5467913641346479E-2</v>
      </c>
      <c r="H11" s="610">
        <f t="shared" si="1"/>
        <v>1.9567451966906346E-2</v>
      </c>
      <c r="I11" s="576">
        <v>729445</v>
      </c>
      <c r="J11" s="561">
        <v>218021</v>
      </c>
      <c r="K11" s="611">
        <f t="shared" si="2"/>
        <v>232.08747967479673</v>
      </c>
    </row>
    <row r="12" spans="1:11" x14ac:dyDescent="0.25">
      <c r="A12" s="231"/>
      <c r="B12" s="231"/>
      <c r="C12" s="231"/>
      <c r="D12" s="231"/>
      <c r="E12" s="231"/>
      <c r="F12" s="231"/>
      <c r="G12" s="231"/>
      <c r="H12" s="231"/>
    </row>
    <row r="13" spans="1:11" x14ac:dyDescent="0.25">
      <c r="A13" s="231" t="s">
        <v>551</v>
      </c>
      <c r="B13" s="231"/>
      <c r="C13" s="231"/>
      <c r="D13" s="231"/>
      <c r="E13" s="231"/>
      <c r="F13" s="231"/>
      <c r="G13" s="231"/>
      <c r="H13" s="231"/>
    </row>
    <row r="14" spans="1:11" x14ac:dyDescent="0.25">
      <c r="A14" s="231" t="s">
        <v>78</v>
      </c>
      <c r="B14" s="231"/>
      <c r="C14" s="231"/>
      <c r="D14" s="231"/>
      <c r="E14" s="231"/>
      <c r="F14" s="231"/>
      <c r="G14" s="231"/>
      <c r="H14" s="23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U56"/>
  <sheetViews>
    <sheetView topLeftCell="A9" workbookViewId="0">
      <selection activeCell="C55" sqref="C55"/>
    </sheetView>
  </sheetViews>
  <sheetFormatPr defaultColWidth="8.85546875" defaultRowHeight="15" x14ac:dyDescent="0.25"/>
  <cols>
    <col min="1" max="1" width="27.42578125" style="227" customWidth="1"/>
    <col min="2" max="7" width="5.7109375" style="227" customWidth="1"/>
    <col min="8" max="8" width="6.7109375" style="227" customWidth="1"/>
    <col min="9" max="151" width="5.7109375" style="227" customWidth="1"/>
    <col min="152" max="16384" width="8.85546875" style="227"/>
  </cols>
  <sheetData>
    <row r="1" spans="1:151" ht="18.75" x14ac:dyDescent="0.3">
      <c r="A1" s="228" t="s">
        <v>266</v>
      </c>
    </row>
    <row r="3" spans="1:151" x14ac:dyDescent="0.25">
      <c r="B3" s="614" t="s">
        <v>15</v>
      </c>
      <c r="C3" s="614"/>
      <c r="D3" s="614"/>
      <c r="E3" s="614"/>
      <c r="F3" s="614"/>
      <c r="G3" s="614"/>
      <c r="H3" s="614"/>
      <c r="I3" s="614"/>
      <c r="J3" s="614"/>
      <c r="K3" s="614"/>
      <c r="L3" s="614"/>
      <c r="M3" s="614"/>
      <c r="N3" s="614"/>
      <c r="O3" s="614"/>
      <c r="P3" s="614"/>
      <c r="Q3" s="614"/>
      <c r="R3" s="614"/>
      <c r="S3" s="614"/>
      <c r="T3" s="614"/>
      <c r="U3" s="614"/>
      <c r="V3" s="614"/>
      <c r="W3" s="614"/>
      <c r="X3" s="614"/>
      <c r="Y3" s="614"/>
      <c r="Z3" s="614"/>
      <c r="AA3" s="614"/>
      <c r="AB3" s="614"/>
      <c r="AC3" s="614"/>
      <c r="AD3" s="614"/>
      <c r="AE3" s="614"/>
      <c r="AF3" s="615" t="s">
        <v>16</v>
      </c>
      <c r="AG3" s="615"/>
      <c r="AH3" s="615"/>
      <c r="AI3" s="615"/>
      <c r="AJ3" s="615"/>
      <c r="AK3" s="615"/>
      <c r="AL3" s="615"/>
      <c r="AM3" s="615"/>
      <c r="AN3" s="615"/>
      <c r="AO3" s="615"/>
      <c r="AP3" s="615"/>
      <c r="AQ3" s="615"/>
      <c r="AR3" s="615"/>
      <c r="AS3" s="615"/>
      <c r="AT3" s="615"/>
      <c r="AU3" s="615"/>
      <c r="AV3" s="615"/>
      <c r="AW3" s="615"/>
      <c r="AX3" s="615"/>
      <c r="AY3" s="615"/>
      <c r="AZ3" s="615"/>
      <c r="BA3" s="615"/>
      <c r="BB3" s="615"/>
      <c r="BC3" s="615"/>
      <c r="BD3" s="615"/>
      <c r="BE3" s="615"/>
      <c r="BF3" s="615"/>
      <c r="BG3" s="615"/>
      <c r="BH3" s="615"/>
      <c r="BI3" s="615"/>
      <c r="BJ3" s="614" t="s">
        <v>17</v>
      </c>
      <c r="BK3" s="614"/>
      <c r="BL3" s="614"/>
      <c r="BM3" s="614"/>
      <c r="BN3" s="614"/>
      <c r="BO3" s="614"/>
      <c r="BP3" s="614"/>
      <c r="BQ3" s="614"/>
      <c r="BR3" s="614"/>
      <c r="BS3" s="614"/>
      <c r="BT3" s="614"/>
      <c r="BU3" s="614"/>
      <c r="BV3" s="614"/>
      <c r="BW3" s="614"/>
      <c r="BX3" s="614"/>
      <c r="BY3" s="614"/>
      <c r="BZ3" s="614"/>
      <c r="CA3" s="614"/>
      <c r="CB3" s="614"/>
      <c r="CC3" s="614"/>
      <c r="CD3" s="614"/>
      <c r="CE3" s="614"/>
      <c r="CF3" s="614"/>
      <c r="CG3" s="614"/>
      <c r="CH3" s="614"/>
      <c r="CI3" s="614"/>
      <c r="CJ3" s="614"/>
      <c r="CK3" s="614"/>
      <c r="CL3" s="614"/>
      <c r="CM3" s="614"/>
      <c r="CN3" s="615" t="s">
        <v>243</v>
      </c>
      <c r="CO3" s="615"/>
      <c r="CP3" s="615"/>
      <c r="CQ3" s="615"/>
      <c r="CR3" s="615"/>
      <c r="CS3" s="615"/>
      <c r="CT3" s="615"/>
      <c r="CU3" s="615"/>
      <c r="CV3" s="615"/>
      <c r="CW3" s="615"/>
      <c r="CX3" s="615"/>
      <c r="CY3" s="615"/>
      <c r="CZ3" s="615"/>
      <c r="DA3" s="615"/>
      <c r="DB3" s="615"/>
      <c r="DC3" s="615"/>
      <c r="DD3" s="615"/>
      <c r="DE3" s="615"/>
      <c r="DF3" s="615"/>
      <c r="DG3" s="615"/>
      <c r="DH3" s="615"/>
      <c r="DI3" s="615"/>
      <c r="DJ3" s="615"/>
      <c r="DK3" s="615"/>
      <c r="DL3" s="615"/>
      <c r="DM3" s="615"/>
      <c r="DN3" s="615"/>
      <c r="DO3" s="615"/>
      <c r="DP3" s="615"/>
      <c r="DQ3" s="615"/>
      <c r="DR3" s="616" t="s">
        <v>257</v>
      </c>
      <c r="DS3" s="616"/>
      <c r="DT3" s="616"/>
      <c r="DU3" s="616"/>
      <c r="DV3" s="616"/>
      <c r="DW3" s="616"/>
      <c r="DX3" s="616"/>
      <c r="DY3" s="616"/>
      <c r="DZ3" s="616"/>
      <c r="EA3" s="616"/>
      <c r="EB3" s="616"/>
      <c r="EC3" s="616"/>
      <c r="ED3" s="616"/>
      <c r="EE3" s="616"/>
      <c r="EF3" s="616"/>
      <c r="EG3" s="616"/>
      <c r="EH3" s="616"/>
      <c r="EI3" s="616"/>
      <c r="EJ3" s="616"/>
      <c r="EK3" s="616"/>
      <c r="EL3" s="616"/>
      <c r="EM3" s="616"/>
      <c r="EN3" s="616"/>
      <c r="EO3" s="616"/>
      <c r="EP3" s="616"/>
      <c r="EQ3" s="616"/>
      <c r="ER3" s="616"/>
      <c r="ES3" s="616"/>
      <c r="ET3" s="616"/>
      <c r="EU3" s="616"/>
    </row>
    <row r="4" spans="1:151" s="236" customFormat="1" ht="33" customHeight="1" x14ac:dyDescent="0.2">
      <c r="B4" s="236" t="s">
        <v>267</v>
      </c>
      <c r="C4" s="236" t="s">
        <v>268</v>
      </c>
      <c r="D4" s="236" t="s">
        <v>269</v>
      </c>
      <c r="E4" s="236" t="s">
        <v>18</v>
      </c>
      <c r="F4" s="236" t="s">
        <v>270</v>
      </c>
      <c r="G4" s="236" t="s">
        <v>271</v>
      </c>
      <c r="H4" s="236" t="s">
        <v>272</v>
      </c>
      <c r="I4" s="236" t="s">
        <v>273</v>
      </c>
      <c r="J4" s="236" t="s">
        <v>274</v>
      </c>
      <c r="K4" s="236" t="s">
        <v>275</v>
      </c>
      <c r="L4" s="236" t="s">
        <v>276</v>
      </c>
      <c r="M4" s="236" t="s">
        <v>277</v>
      </c>
      <c r="N4" s="236" t="s">
        <v>278</v>
      </c>
      <c r="O4" s="236" t="s">
        <v>279</v>
      </c>
      <c r="P4" s="236" t="s">
        <v>280</v>
      </c>
      <c r="Q4" s="236" t="s">
        <v>281</v>
      </c>
      <c r="R4" s="236" t="s">
        <v>282</v>
      </c>
      <c r="S4" s="236" t="s">
        <v>283</v>
      </c>
      <c r="T4" s="236" t="s">
        <v>262</v>
      </c>
      <c r="U4" s="236" t="s">
        <v>284</v>
      </c>
      <c r="V4" s="236" t="s">
        <v>285</v>
      </c>
      <c r="W4" s="236" t="s">
        <v>286</v>
      </c>
      <c r="X4" s="236" t="s">
        <v>287</v>
      </c>
      <c r="Y4" s="236" t="s">
        <v>24</v>
      </c>
      <c r="Z4" s="236" t="s">
        <v>260</v>
      </c>
      <c r="AA4" s="236" t="s">
        <v>25</v>
      </c>
      <c r="AB4" s="236" t="s">
        <v>261</v>
      </c>
      <c r="AC4" s="236" t="s">
        <v>288</v>
      </c>
      <c r="AD4" s="236" t="s">
        <v>289</v>
      </c>
      <c r="AE4" s="237" t="s">
        <v>290</v>
      </c>
      <c r="AF4" s="236" t="s">
        <v>267</v>
      </c>
      <c r="AG4" s="236" t="s">
        <v>268</v>
      </c>
      <c r="AH4" s="236" t="s">
        <v>269</v>
      </c>
      <c r="AI4" s="236" t="s">
        <v>18</v>
      </c>
      <c r="AJ4" s="236" t="s">
        <v>270</v>
      </c>
      <c r="AK4" s="236" t="s">
        <v>271</v>
      </c>
      <c r="AL4" s="236" t="s">
        <v>272</v>
      </c>
      <c r="AM4" s="236" t="s">
        <v>273</v>
      </c>
      <c r="AN4" s="236" t="s">
        <v>274</v>
      </c>
      <c r="AO4" s="236" t="s">
        <v>275</v>
      </c>
      <c r="AP4" s="236" t="s">
        <v>276</v>
      </c>
      <c r="AQ4" s="236" t="s">
        <v>277</v>
      </c>
      <c r="AR4" s="236" t="s">
        <v>278</v>
      </c>
      <c r="AS4" s="236" t="s">
        <v>279</v>
      </c>
      <c r="AT4" s="236" t="s">
        <v>280</v>
      </c>
      <c r="AU4" s="236" t="s">
        <v>281</v>
      </c>
      <c r="AV4" s="236" t="s">
        <v>282</v>
      </c>
      <c r="AW4" s="236" t="s">
        <v>283</v>
      </c>
      <c r="AX4" s="236" t="s">
        <v>262</v>
      </c>
      <c r="AY4" s="236" t="s">
        <v>284</v>
      </c>
      <c r="AZ4" s="236" t="s">
        <v>285</v>
      </c>
      <c r="BA4" s="236" t="s">
        <v>286</v>
      </c>
      <c r="BB4" s="236" t="s">
        <v>287</v>
      </c>
      <c r="BC4" s="236" t="s">
        <v>24</v>
      </c>
      <c r="BD4" s="236" t="s">
        <v>260</v>
      </c>
      <c r="BE4" s="236" t="s">
        <v>25</v>
      </c>
      <c r="BF4" s="236" t="s">
        <v>261</v>
      </c>
      <c r="BG4" s="236" t="s">
        <v>288</v>
      </c>
      <c r="BH4" s="236" t="s">
        <v>289</v>
      </c>
      <c r="BI4" s="237" t="s">
        <v>290</v>
      </c>
      <c r="BJ4" s="236" t="s">
        <v>267</v>
      </c>
      <c r="BK4" s="236" t="s">
        <v>268</v>
      </c>
      <c r="BL4" s="236" t="s">
        <v>269</v>
      </c>
      <c r="BM4" s="236" t="s">
        <v>18</v>
      </c>
      <c r="BN4" s="236" t="s">
        <v>270</v>
      </c>
      <c r="BO4" s="236" t="s">
        <v>271</v>
      </c>
      <c r="BP4" s="236" t="s">
        <v>272</v>
      </c>
      <c r="BQ4" s="236" t="s">
        <v>273</v>
      </c>
      <c r="BR4" s="236" t="s">
        <v>274</v>
      </c>
      <c r="BS4" s="236" t="s">
        <v>275</v>
      </c>
      <c r="BT4" s="236" t="s">
        <v>276</v>
      </c>
      <c r="BU4" s="236" t="s">
        <v>277</v>
      </c>
      <c r="BV4" s="236" t="s">
        <v>278</v>
      </c>
      <c r="BW4" s="236" t="s">
        <v>279</v>
      </c>
      <c r="BX4" s="236" t="s">
        <v>280</v>
      </c>
      <c r="BY4" s="236" t="s">
        <v>281</v>
      </c>
      <c r="BZ4" s="236" t="s">
        <v>282</v>
      </c>
      <c r="CA4" s="236" t="s">
        <v>283</v>
      </c>
      <c r="CB4" s="236" t="s">
        <v>262</v>
      </c>
      <c r="CC4" s="236" t="s">
        <v>284</v>
      </c>
      <c r="CD4" s="236" t="s">
        <v>285</v>
      </c>
      <c r="CE4" s="236" t="s">
        <v>286</v>
      </c>
      <c r="CF4" s="236" t="s">
        <v>287</v>
      </c>
      <c r="CG4" s="236" t="s">
        <v>24</v>
      </c>
      <c r="CH4" s="236" t="s">
        <v>260</v>
      </c>
      <c r="CI4" s="236" t="s">
        <v>25</v>
      </c>
      <c r="CJ4" s="236" t="s">
        <v>261</v>
      </c>
      <c r="CK4" s="236" t="s">
        <v>288</v>
      </c>
      <c r="CL4" s="236" t="s">
        <v>289</v>
      </c>
      <c r="CM4" s="237" t="s">
        <v>290</v>
      </c>
      <c r="CN4" s="236" t="s">
        <v>267</v>
      </c>
      <c r="CO4" s="236" t="s">
        <v>268</v>
      </c>
      <c r="CP4" s="236" t="s">
        <v>269</v>
      </c>
      <c r="CQ4" s="236" t="s">
        <v>18</v>
      </c>
      <c r="CR4" s="236" t="s">
        <v>270</v>
      </c>
      <c r="CS4" s="236" t="s">
        <v>271</v>
      </c>
      <c r="CT4" s="236" t="s">
        <v>272</v>
      </c>
      <c r="CU4" s="236" t="s">
        <v>273</v>
      </c>
      <c r="CV4" s="236" t="s">
        <v>274</v>
      </c>
      <c r="CW4" s="236" t="s">
        <v>275</v>
      </c>
      <c r="CX4" s="236" t="s">
        <v>276</v>
      </c>
      <c r="CY4" s="236" t="s">
        <v>277</v>
      </c>
      <c r="CZ4" s="236" t="s">
        <v>278</v>
      </c>
      <c r="DA4" s="236" t="s">
        <v>279</v>
      </c>
      <c r="DB4" s="236" t="s">
        <v>280</v>
      </c>
      <c r="DC4" s="236" t="s">
        <v>281</v>
      </c>
      <c r="DD4" s="236" t="s">
        <v>282</v>
      </c>
      <c r="DE4" s="236" t="s">
        <v>283</v>
      </c>
      <c r="DF4" s="236" t="s">
        <v>262</v>
      </c>
      <c r="DG4" s="236" t="s">
        <v>284</v>
      </c>
      <c r="DH4" s="236" t="s">
        <v>285</v>
      </c>
      <c r="DI4" s="236" t="s">
        <v>286</v>
      </c>
      <c r="DJ4" s="236" t="s">
        <v>287</v>
      </c>
      <c r="DK4" s="236" t="s">
        <v>24</v>
      </c>
      <c r="DL4" s="236" t="s">
        <v>260</v>
      </c>
      <c r="DM4" s="236" t="s">
        <v>25</v>
      </c>
      <c r="DN4" s="236" t="s">
        <v>261</v>
      </c>
      <c r="DO4" s="236" t="s">
        <v>288</v>
      </c>
      <c r="DP4" s="236" t="s">
        <v>289</v>
      </c>
      <c r="DQ4" s="237" t="s">
        <v>290</v>
      </c>
      <c r="DR4" s="236" t="s">
        <v>267</v>
      </c>
      <c r="DS4" s="236" t="s">
        <v>268</v>
      </c>
      <c r="DT4" s="236" t="s">
        <v>269</v>
      </c>
      <c r="DU4" s="236" t="s">
        <v>18</v>
      </c>
      <c r="DV4" s="236" t="s">
        <v>270</v>
      </c>
      <c r="DW4" s="236" t="s">
        <v>271</v>
      </c>
      <c r="DX4" s="236" t="s">
        <v>272</v>
      </c>
      <c r="DY4" s="236" t="s">
        <v>273</v>
      </c>
      <c r="DZ4" s="236" t="s">
        <v>274</v>
      </c>
      <c r="EA4" s="236" t="s">
        <v>275</v>
      </c>
      <c r="EB4" s="236" t="s">
        <v>276</v>
      </c>
      <c r="EC4" s="236" t="s">
        <v>277</v>
      </c>
      <c r="ED4" s="236" t="s">
        <v>278</v>
      </c>
      <c r="EE4" s="236" t="s">
        <v>279</v>
      </c>
      <c r="EF4" s="236" t="s">
        <v>280</v>
      </c>
      <c r="EG4" s="236" t="s">
        <v>281</v>
      </c>
      <c r="EH4" s="236" t="s">
        <v>282</v>
      </c>
      <c r="EI4" s="236" t="s">
        <v>283</v>
      </c>
      <c r="EJ4" s="236" t="s">
        <v>262</v>
      </c>
      <c r="EK4" s="236" t="s">
        <v>284</v>
      </c>
      <c r="EL4" s="236" t="s">
        <v>285</v>
      </c>
      <c r="EM4" s="236" t="s">
        <v>286</v>
      </c>
      <c r="EN4" s="236" t="s">
        <v>287</v>
      </c>
      <c r="EO4" s="236" t="s">
        <v>24</v>
      </c>
      <c r="EP4" s="236" t="s">
        <v>260</v>
      </c>
      <c r="EQ4" s="236" t="s">
        <v>25</v>
      </c>
      <c r="ER4" s="236" t="s">
        <v>261</v>
      </c>
      <c r="ES4" s="236" t="s">
        <v>288</v>
      </c>
      <c r="ET4" s="236" t="s">
        <v>289</v>
      </c>
      <c r="EU4" s="237" t="s">
        <v>290</v>
      </c>
    </row>
    <row r="5" spans="1:151" s="242" customFormat="1" x14ac:dyDescent="0.25">
      <c r="A5" s="238" t="s">
        <v>291</v>
      </c>
      <c r="B5" s="239" t="s">
        <v>188</v>
      </c>
      <c r="C5" s="239" t="s">
        <v>188</v>
      </c>
      <c r="D5" s="239" t="s">
        <v>188</v>
      </c>
      <c r="E5" s="240">
        <v>799.93313799999999</v>
      </c>
      <c r="F5" s="239" t="s">
        <v>188</v>
      </c>
      <c r="G5" s="239" t="s">
        <v>188</v>
      </c>
      <c r="H5" s="239" t="s">
        <v>188</v>
      </c>
      <c r="I5" s="239" t="s">
        <v>188</v>
      </c>
      <c r="J5" s="239" t="s">
        <v>188</v>
      </c>
      <c r="K5" s="239" t="s">
        <v>188</v>
      </c>
      <c r="L5" s="239" t="s">
        <v>188</v>
      </c>
      <c r="M5" s="239" t="s">
        <v>188</v>
      </c>
      <c r="N5" s="239" t="s">
        <v>188</v>
      </c>
      <c r="O5" s="239" t="s">
        <v>188</v>
      </c>
      <c r="P5" s="239" t="s">
        <v>188</v>
      </c>
      <c r="Q5" s="239" t="s">
        <v>188</v>
      </c>
      <c r="R5" s="239" t="s">
        <v>188</v>
      </c>
      <c r="S5" s="239" t="s">
        <v>188</v>
      </c>
      <c r="T5" s="240">
        <v>5.4012279999999997</v>
      </c>
      <c r="U5" s="240">
        <v>153.53376800000001</v>
      </c>
      <c r="V5" s="240">
        <v>2.4811879999999999</v>
      </c>
      <c r="W5" s="240">
        <v>3.7555239999999999</v>
      </c>
      <c r="X5" s="240">
        <v>154.00017700000001</v>
      </c>
      <c r="Y5" s="240">
        <v>1.9590669999999999</v>
      </c>
      <c r="Z5" s="239" t="s">
        <v>188</v>
      </c>
      <c r="AA5" s="240">
        <v>8.3679640000000006</v>
      </c>
      <c r="AB5" s="240">
        <v>4.7859429999999996</v>
      </c>
      <c r="AC5" s="239" t="s">
        <v>188</v>
      </c>
      <c r="AD5" s="239" t="s">
        <v>188</v>
      </c>
      <c r="AE5" s="241" t="s">
        <v>188</v>
      </c>
      <c r="AF5" s="239" t="s">
        <v>188</v>
      </c>
      <c r="AG5" s="239" t="s">
        <v>188</v>
      </c>
      <c r="AH5" s="239" t="s">
        <v>188</v>
      </c>
      <c r="AI5" s="240">
        <v>860.20688399999995</v>
      </c>
      <c r="AJ5" s="239" t="s">
        <v>188</v>
      </c>
      <c r="AK5" s="239" t="s">
        <v>188</v>
      </c>
      <c r="AL5" s="239" t="s">
        <v>188</v>
      </c>
      <c r="AM5" s="239" t="s">
        <v>188</v>
      </c>
      <c r="AN5" s="239" t="s">
        <v>188</v>
      </c>
      <c r="AO5" s="239" t="s">
        <v>188</v>
      </c>
      <c r="AP5" s="239" t="s">
        <v>188</v>
      </c>
      <c r="AQ5" s="239" t="s">
        <v>188</v>
      </c>
      <c r="AR5" s="239" t="s">
        <v>188</v>
      </c>
      <c r="AS5" s="239" t="s">
        <v>188</v>
      </c>
      <c r="AT5" s="239" t="s">
        <v>188</v>
      </c>
      <c r="AU5" s="239" t="s">
        <v>188</v>
      </c>
      <c r="AV5" s="239" t="s">
        <v>188</v>
      </c>
      <c r="AW5" s="239" t="s">
        <v>188</v>
      </c>
      <c r="AX5" s="240">
        <v>4.8919680000000003</v>
      </c>
      <c r="AY5" s="240">
        <v>155.81896900000001</v>
      </c>
      <c r="AZ5" s="240">
        <v>1.954297</v>
      </c>
      <c r="BA5" s="240">
        <v>6.8630800000000001</v>
      </c>
      <c r="BB5" s="240">
        <v>100.038635</v>
      </c>
      <c r="BC5" s="240">
        <v>1.9966440000000001</v>
      </c>
      <c r="BD5" s="239" t="s">
        <v>188</v>
      </c>
      <c r="BE5" s="240">
        <v>8.7521679999999993</v>
      </c>
      <c r="BF5" s="240">
        <v>4.8791500000000001</v>
      </c>
      <c r="BG5" s="239" t="s">
        <v>188</v>
      </c>
      <c r="BH5" s="239" t="s">
        <v>188</v>
      </c>
      <c r="BI5" s="241" t="s">
        <v>188</v>
      </c>
      <c r="BJ5" s="239" t="s">
        <v>188</v>
      </c>
      <c r="BK5" s="239" t="s">
        <v>188</v>
      </c>
      <c r="BL5" s="239" t="s">
        <v>188</v>
      </c>
      <c r="BM5" s="240">
        <v>684.82592</v>
      </c>
      <c r="BN5" s="239" t="s">
        <v>188</v>
      </c>
      <c r="BO5" s="239" t="s">
        <v>188</v>
      </c>
      <c r="BP5" s="239" t="s">
        <v>188</v>
      </c>
      <c r="BQ5" s="239" t="s">
        <v>188</v>
      </c>
      <c r="BR5" s="239" t="s">
        <v>188</v>
      </c>
      <c r="BS5" s="239" t="s">
        <v>188</v>
      </c>
      <c r="BT5" s="239" t="s">
        <v>188</v>
      </c>
      <c r="BU5" s="239" t="s">
        <v>188</v>
      </c>
      <c r="BV5" s="239" t="s">
        <v>188</v>
      </c>
      <c r="BW5" s="239" t="s">
        <v>188</v>
      </c>
      <c r="BX5" s="239" t="s">
        <v>188</v>
      </c>
      <c r="BY5" s="239" t="s">
        <v>188</v>
      </c>
      <c r="BZ5" s="239" t="s">
        <v>188</v>
      </c>
      <c r="CA5" s="239" t="s">
        <v>188</v>
      </c>
      <c r="CB5" s="240">
        <v>4.6801719999999998</v>
      </c>
      <c r="CC5" s="240">
        <v>153.82870700000001</v>
      </c>
      <c r="CD5" s="240">
        <v>1.9860420000000001</v>
      </c>
      <c r="CE5" s="240">
        <v>4.0054040000000004</v>
      </c>
      <c r="CF5" s="240">
        <v>109.79351</v>
      </c>
      <c r="CG5" s="240">
        <v>2.0771519999999999</v>
      </c>
      <c r="CH5" s="239" t="s">
        <v>188</v>
      </c>
      <c r="CI5" s="240">
        <v>10.048266999999999</v>
      </c>
      <c r="CJ5" s="240">
        <v>19.702867999999999</v>
      </c>
      <c r="CK5" s="240">
        <v>1.1919219999999999</v>
      </c>
      <c r="CL5" s="239" t="s">
        <v>188</v>
      </c>
      <c r="CM5" s="241" t="s">
        <v>188</v>
      </c>
      <c r="CN5" s="239" t="s">
        <v>188</v>
      </c>
      <c r="CO5" s="239" t="s">
        <v>188</v>
      </c>
      <c r="CP5" s="239" t="s">
        <v>188</v>
      </c>
      <c r="CQ5" s="240">
        <v>551.74483799999996</v>
      </c>
      <c r="CR5" s="239" t="s">
        <v>188</v>
      </c>
      <c r="CS5" s="239" t="s">
        <v>188</v>
      </c>
      <c r="CT5" s="239" t="s">
        <v>188</v>
      </c>
      <c r="CU5" s="239" t="s">
        <v>188</v>
      </c>
      <c r="CV5" s="239" t="s">
        <v>188</v>
      </c>
      <c r="CW5" s="239" t="s">
        <v>188</v>
      </c>
      <c r="CX5" s="239" t="s">
        <v>188</v>
      </c>
      <c r="CY5" s="239" t="s">
        <v>188</v>
      </c>
      <c r="CZ5" s="239" t="s">
        <v>188</v>
      </c>
      <c r="DA5" s="239" t="s">
        <v>188</v>
      </c>
      <c r="DB5" s="239" t="s">
        <v>188</v>
      </c>
      <c r="DC5" s="239" t="s">
        <v>188</v>
      </c>
      <c r="DD5" s="239" t="s">
        <v>188</v>
      </c>
      <c r="DE5" s="239" t="s">
        <v>188</v>
      </c>
      <c r="DF5" s="240">
        <v>4.7880929999999999</v>
      </c>
      <c r="DG5" s="240">
        <v>158.23822200000001</v>
      </c>
      <c r="DH5" s="240">
        <v>2.0488010000000001</v>
      </c>
      <c r="DI5" s="240">
        <v>9.9362820000000003</v>
      </c>
      <c r="DJ5" s="240">
        <v>124.793153</v>
      </c>
      <c r="DK5" s="240">
        <v>4.3843059999999996</v>
      </c>
      <c r="DL5" s="240">
        <v>2.8882669999999999</v>
      </c>
      <c r="DM5" s="240">
        <v>8.8835700000000006</v>
      </c>
      <c r="DN5" s="240">
        <v>18.506415000000001</v>
      </c>
      <c r="DO5" s="239" t="s">
        <v>188</v>
      </c>
      <c r="DP5" s="239" t="s">
        <v>188</v>
      </c>
      <c r="DQ5" s="241" t="s">
        <v>188</v>
      </c>
      <c r="DR5" s="239" t="s">
        <v>188</v>
      </c>
      <c r="DS5" s="239" t="s">
        <v>188</v>
      </c>
      <c r="DT5" s="239" t="s">
        <v>188</v>
      </c>
      <c r="DU5" s="240">
        <v>710.910796</v>
      </c>
      <c r="DV5" s="239" t="s">
        <v>188</v>
      </c>
      <c r="DW5" s="239" t="s">
        <v>188</v>
      </c>
      <c r="DX5" s="239" t="s">
        <v>188</v>
      </c>
      <c r="DY5" s="239" t="s">
        <v>188</v>
      </c>
      <c r="DZ5" s="239" t="s">
        <v>188</v>
      </c>
      <c r="EA5" s="239" t="s">
        <v>188</v>
      </c>
      <c r="EB5" s="239" t="s">
        <v>188</v>
      </c>
      <c r="EC5" s="239" t="s">
        <v>188</v>
      </c>
      <c r="ED5" s="239" t="s">
        <v>188</v>
      </c>
      <c r="EE5" s="239" t="s">
        <v>188</v>
      </c>
      <c r="EF5" s="239" t="s">
        <v>188</v>
      </c>
      <c r="EG5" s="239" t="s">
        <v>188</v>
      </c>
      <c r="EH5" s="239" t="s">
        <v>188</v>
      </c>
      <c r="EI5" s="239" t="s">
        <v>188</v>
      </c>
      <c r="EJ5" s="240">
        <v>4.4139340000000002</v>
      </c>
      <c r="EK5" s="240">
        <v>159.33349999999999</v>
      </c>
      <c r="EL5" s="240">
        <v>1.990591</v>
      </c>
      <c r="EM5" s="240">
        <v>10.478304</v>
      </c>
      <c r="EN5" s="240">
        <v>115.654111</v>
      </c>
      <c r="EO5" s="240">
        <v>7.8994280000000003</v>
      </c>
      <c r="EP5" s="240">
        <v>2.898396</v>
      </c>
      <c r="EQ5" s="240">
        <v>9.2549499999999991</v>
      </c>
      <c r="ER5" s="240">
        <v>17.668037000000002</v>
      </c>
      <c r="ES5" s="239" t="s">
        <v>188</v>
      </c>
      <c r="ET5" s="239" t="s">
        <v>188</v>
      </c>
      <c r="EU5" s="241" t="s">
        <v>188</v>
      </c>
    </row>
    <row r="6" spans="1:151" x14ac:dyDescent="0.25">
      <c r="A6" s="229" t="s">
        <v>292</v>
      </c>
      <c r="B6" s="243" t="s">
        <v>188</v>
      </c>
      <c r="C6" s="243" t="s">
        <v>188</v>
      </c>
      <c r="D6" s="243" t="s">
        <v>188</v>
      </c>
      <c r="E6" s="243" t="s">
        <v>188</v>
      </c>
      <c r="F6" s="243" t="s">
        <v>188</v>
      </c>
      <c r="G6" s="243" t="s">
        <v>188</v>
      </c>
      <c r="H6" s="243" t="s">
        <v>188</v>
      </c>
      <c r="I6" s="243" t="s">
        <v>188</v>
      </c>
      <c r="J6" s="243" t="s">
        <v>188</v>
      </c>
      <c r="K6" s="243" t="s">
        <v>188</v>
      </c>
      <c r="L6" s="243" t="s">
        <v>188</v>
      </c>
      <c r="M6" s="243" t="s">
        <v>188</v>
      </c>
      <c r="N6" s="243" t="s">
        <v>188</v>
      </c>
      <c r="O6" s="243" t="s">
        <v>188</v>
      </c>
      <c r="P6" s="243" t="s">
        <v>188</v>
      </c>
      <c r="Q6" s="243" t="s">
        <v>188</v>
      </c>
      <c r="R6" s="243" t="s">
        <v>188</v>
      </c>
      <c r="S6" s="243" t="s">
        <v>188</v>
      </c>
      <c r="T6" s="243" t="s">
        <v>188</v>
      </c>
      <c r="U6" s="243" t="s">
        <v>188</v>
      </c>
      <c r="V6" s="243" t="s">
        <v>188</v>
      </c>
      <c r="W6" s="243" t="s">
        <v>188</v>
      </c>
      <c r="X6" s="243" t="s">
        <v>188</v>
      </c>
      <c r="Y6" s="243" t="s">
        <v>188</v>
      </c>
      <c r="Z6" s="243" t="s">
        <v>188</v>
      </c>
      <c r="AA6" s="243" t="s">
        <v>188</v>
      </c>
      <c r="AB6" s="243" t="s">
        <v>188</v>
      </c>
      <c r="AC6" s="243" t="s">
        <v>188</v>
      </c>
      <c r="AD6" s="243" t="s">
        <v>188</v>
      </c>
      <c r="AE6" s="244" t="s">
        <v>188</v>
      </c>
      <c r="AF6" s="243" t="s">
        <v>188</v>
      </c>
      <c r="AG6" s="243" t="s">
        <v>188</v>
      </c>
      <c r="AH6" s="243" t="s">
        <v>188</v>
      </c>
      <c r="AI6" s="243" t="s">
        <v>188</v>
      </c>
      <c r="AJ6" s="243" t="s">
        <v>188</v>
      </c>
      <c r="AK6" s="243" t="s">
        <v>188</v>
      </c>
      <c r="AL6" s="243" t="s">
        <v>188</v>
      </c>
      <c r="AM6" s="243" t="s">
        <v>188</v>
      </c>
      <c r="AN6" s="243" t="s">
        <v>188</v>
      </c>
      <c r="AO6" s="243" t="s">
        <v>188</v>
      </c>
      <c r="AP6" s="243" t="s">
        <v>188</v>
      </c>
      <c r="AQ6" s="243" t="s">
        <v>188</v>
      </c>
      <c r="AR6" s="243" t="s">
        <v>188</v>
      </c>
      <c r="AS6" s="243" t="s">
        <v>188</v>
      </c>
      <c r="AT6" s="243" t="s">
        <v>188</v>
      </c>
      <c r="AU6" s="243" t="s">
        <v>188</v>
      </c>
      <c r="AV6" s="243" t="s">
        <v>188</v>
      </c>
      <c r="AW6" s="243" t="s">
        <v>188</v>
      </c>
      <c r="AX6" s="243" t="s">
        <v>188</v>
      </c>
      <c r="AY6" s="243" t="s">
        <v>188</v>
      </c>
      <c r="AZ6" s="243" t="s">
        <v>188</v>
      </c>
      <c r="BA6" s="243" t="s">
        <v>188</v>
      </c>
      <c r="BB6" s="243" t="s">
        <v>188</v>
      </c>
      <c r="BC6" s="243" t="s">
        <v>188</v>
      </c>
      <c r="BD6" s="243" t="s">
        <v>188</v>
      </c>
      <c r="BE6" s="243" t="s">
        <v>188</v>
      </c>
      <c r="BF6" s="243" t="s">
        <v>188</v>
      </c>
      <c r="BG6" s="243" t="s">
        <v>188</v>
      </c>
      <c r="BH6" s="243" t="s">
        <v>188</v>
      </c>
      <c r="BI6" s="244" t="s">
        <v>188</v>
      </c>
      <c r="BJ6" s="243" t="s">
        <v>188</v>
      </c>
      <c r="BK6" s="243" t="s">
        <v>188</v>
      </c>
      <c r="BL6" s="243" t="s">
        <v>188</v>
      </c>
      <c r="BM6" s="243" t="s">
        <v>188</v>
      </c>
      <c r="BN6" s="243" t="s">
        <v>188</v>
      </c>
      <c r="BO6" s="243" t="s">
        <v>188</v>
      </c>
      <c r="BP6" s="243" t="s">
        <v>188</v>
      </c>
      <c r="BQ6" s="243" t="s">
        <v>188</v>
      </c>
      <c r="BR6" s="243" t="s">
        <v>188</v>
      </c>
      <c r="BS6" s="243" t="s">
        <v>188</v>
      </c>
      <c r="BT6" s="243" t="s">
        <v>188</v>
      </c>
      <c r="BU6" s="243" t="s">
        <v>188</v>
      </c>
      <c r="BV6" s="243" t="s">
        <v>188</v>
      </c>
      <c r="BW6" s="243" t="s">
        <v>188</v>
      </c>
      <c r="BX6" s="243" t="s">
        <v>188</v>
      </c>
      <c r="BY6" s="243" t="s">
        <v>188</v>
      </c>
      <c r="BZ6" s="243" t="s">
        <v>188</v>
      </c>
      <c r="CA6" s="243" t="s">
        <v>188</v>
      </c>
      <c r="CB6" s="243" t="s">
        <v>188</v>
      </c>
      <c r="CC6" s="243" t="s">
        <v>188</v>
      </c>
      <c r="CD6" s="243" t="s">
        <v>188</v>
      </c>
      <c r="CE6" s="243" t="s">
        <v>188</v>
      </c>
      <c r="CF6" s="243" t="s">
        <v>188</v>
      </c>
      <c r="CG6" s="243" t="s">
        <v>188</v>
      </c>
      <c r="CH6" s="243" t="s">
        <v>188</v>
      </c>
      <c r="CI6" s="243" t="s">
        <v>188</v>
      </c>
      <c r="CJ6" s="243" t="s">
        <v>188</v>
      </c>
      <c r="CK6" s="243" t="s">
        <v>188</v>
      </c>
      <c r="CL6" s="243" t="s">
        <v>188</v>
      </c>
      <c r="CM6" s="244" t="s">
        <v>188</v>
      </c>
      <c r="CN6" s="243" t="s">
        <v>188</v>
      </c>
      <c r="CO6" s="243" t="s">
        <v>188</v>
      </c>
      <c r="CP6" s="243" t="s">
        <v>188</v>
      </c>
      <c r="CQ6" s="243" t="s">
        <v>188</v>
      </c>
      <c r="CR6" s="243" t="s">
        <v>188</v>
      </c>
      <c r="CS6" s="243" t="s">
        <v>188</v>
      </c>
      <c r="CT6" s="243" t="s">
        <v>188</v>
      </c>
      <c r="CU6" s="243" t="s">
        <v>188</v>
      </c>
      <c r="CV6" s="243" t="s">
        <v>188</v>
      </c>
      <c r="CW6" s="243" t="s">
        <v>188</v>
      </c>
      <c r="CX6" s="243" t="s">
        <v>188</v>
      </c>
      <c r="CY6" s="243" t="s">
        <v>188</v>
      </c>
      <c r="CZ6" s="243" t="s">
        <v>188</v>
      </c>
      <c r="DA6" s="243" t="s">
        <v>188</v>
      </c>
      <c r="DB6" s="243" t="s">
        <v>188</v>
      </c>
      <c r="DC6" s="243" t="s">
        <v>188</v>
      </c>
      <c r="DD6" s="243" t="s">
        <v>188</v>
      </c>
      <c r="DE6" s="243" t="s">
        <v>188</v>
      </c>
      <c r="DF6" s="243" t="s">
        <v>188</v>
      </c>
      <c r="DG6" s="243" t="s">
        <v>188</v>
      </c>
      <c r="DH6" s="243" t="s">
        <v>188</v>
      </c>
      <c r="DI6" s="243" t="s">
        <v>188</v>
      </c>
      <c r="DJ6" s="243" t="s">
        <v>188</v>
      </c>
      <c r="DK6" s="243" t="s">
        <v>188</v>
      </c>
      <c r="DL6" s="243" t="s">
        <v>188</v>
      </c>
      <c r="DM6" s="243" t="s">
        <v>188</v>
      </c>
      <c r="DN6" s="243" t="s">
        <v>188</v>
      </c>
      <c r="DO6" s="243" t="s">
        <v>188</v>
      </c>
      <c r="DP6" s="243" t="s">
        <v>188</v>
      </c>
      <c r="DQ6" s="244" t="s">
        <v>188</v>
      </c>
      <c r="DR6" s="243" t="s">
        <v>188</v>
      </c>
      <c r="DS6" s="243" t="s">
        <v>188</v>
      </c>
      <c r="DT6" s="243" t="s">
        <v>188</v>
      </c>
      <c r="DU6" s="243" t="s">
        <v>188</v>
      </c>
      <c r="DV6" s="243" t="s">
        <v>188</v>
      </c>
      <c r="DW6" s="243" t="s">
        <v>188</v>
      </c>
      <c r="DX6" s="243" t="s">
        <v>188</v>
      </c>
      <c r="DY6" s="243" t="s">
        <v>188</v>
      </c>
      <c r="DZ6" s="243" t="s">
        <v>188</v>
      </c>
      <c r="EA6" s="243" t="s">
        <v>188</v>
      </c>
      <c r="EB6" s="243" t="s">
        <v>188</v>
      </c>
      <c r="EC6" s="243" t="s">
        <v>188</v>
      </c>
      <c r="ED6" s="243" t="s">
        <v>188</v>
      </c>
      <c r="EE6" s="243" t="s">
        <v>188</v>
      </c>
      <c r="EF6" s="243" t="s">
        <v>188</v>
      </c>
      <c r="EG6" s="243" t="s">
        <v>188</v>
      </c>
      <c r="EH6" s="243" t="s">
        <v>188</v>
      </c>
      <c r="EI6" s="243" t="s">
        <v>188</v>
      </c>
      <c r="EJ6" s="243" t="s">
        <v>188</v>
      </c>
      <c r="EK6" s="243" t="s">
        <v>188</v>
      </c>
      <c r="EL6" s="243" t="s">
        <v>188</v>
      </c>
      <c r="EM6" s="243" t="s">
        <v>188</v>
      </c>
      <c r="EN6" s="243" t="s">
        <v>188</v>
      </c>
      <c r="EO6" s="243" t="s">
        <v>188</v>
      </c>
      <c r="EP6" s="243" t="s">
        <v>188</v>
      </c>
      <c r="EQ6" s="243" t="s">
        <v>188</v>
      </c>
      <c r="ER6" s="243" t="s">
        <v>188</v>
      </c>
      <c r="ES6" s="243" t="s">
        <v>188</v>
      </c>
      <c r="ET6" s="243" t="s">
        <v>188</v>
      </c>
      <c r="EU6" s="244" t="s">
        <v>188</v>
      </c>
    </row>
    <row r="7" spans="1:151" x14ac:dyDescent="0.25">
      <c r="A7" s="229" t="s">
        <v>293</v>
      </c>
      <c r="B7" s="245">
        <v>65.190710999999993</v>
      </c>
      <c r="C7" s="245">
        <v>0.22769</v>
      </c>
      <c r="D7" s="245">
        <v>47.548721</v>
      </c>
      <c r="E7" s="245">
        <v>4.0203740000000003</v>
      </c>
      <c r="F7" s="243" t="s">
        <v>188</v>
      </c>
      <c r="G7" s="243" t="s">
        <v>188</v>
      </c>
      <c r="H7" s="245">
        <v>1101.732532</v>
      </c>
      <c r="I7" s="243" t="s">
        <v>188</v>
      </c>
      <c r="J7" s="245">
        <v>89.849322000000001</v>
      </c>
      <c r="K7" s="243" t="s">
        <v>188</v>
      </c>
      <c r="L7" s="245">
        <v>109.91928900000001</v>
      </c>
      <c r="M7" s="245">
        <v>38.943019</v>
      </c>
      <c r="N7" s="245">
        <v>639.62389900000005</v>
      </c>
      <c r="O7" s="245">
        <v>44.119261000000002</v>
      </c>
      <c r="P7" s="245">
        <v>64.630294000000006</v>
      </c>
      <c r="Q7" s="245">
        <v>62.790995000000002</v>
      </c>
      <c r="R7" s="245">
        <v>51.856453000000002</v>
      </c>
      <c r="S7" s="245">
        <v>208.93318400000001</v>
      </c>
      <c r="T7" s="243" t="s">
        <v>188</v>
      </c>
      <c r="U7" s="245">
        <v>5.1554770000000003</v>
      </c>
      <c r="V7" s="243" t="s">
        <v>188</v>
      </c>
      <c r="W7" s="245">
        <v>30.102160000000001</v>
      </c>
      <c r="X7" s="243" t="s">
        <v>188</v>
      </c>
      <c r="Y7" s="243" t="s">
        <v>188</v>
      </c>
      <c r="Z7" s="243" t="s">
        <v>188</v>
      </c>
      <c r="AA7" s="243" t="s">
        <v>188</v>
      </c>
      <c r="AB7" s="243" t="s">
        <v>188</v>
      </c>
      <c r="AC7" s="245">
        <v>0.13359099999999999</v>
      </c>
      <c r="AD7" s="243" t="s">
        <v>188</v>
      </c>
      <c r="AE7" s="246">
        <v>197.483025</v>
      </c>
      <c r="AF7" s="245">
        <v>52.607843000000003</v>
      </c>
      <c r="AG7" s="245">
        <v>0.37219600000000003</v>
      </c>
      <c r="AH7" s="245">
        <v>65.256082000000006</v>
      </c>
      <c r="AI7" s="245">
        <v>4.170922</v>
      </c>
      <c r="AJ7" s="243" t="s">
        <v>188</v>
      </c>
      <c r="AK7" s="243" t="s">
        <v>188</v>
      </c>
      <c r="AL7" s="245">
        <v>1256.4588879999999</v>
      </c>
      <c r="AM7" s="243" t="s">
        <v>188</v>
      </c>
      <c r="AN7" s="245">
        <v>90.100346000000002</v>
      </c>
      <c r="AO7" s="243" t="s">
        <v>188</v>
      </c>
      <c r="AP7" s="245">
        <v>127.312015</v>
      </c>
      <c r="AQ7" s="245">
        <v>59.133670000000002</v>
      </c>
      <c r="AR7" s="245">
        <v>725.27781200000004</v>
      </c>
      <c r="AS7" s="245">
        <v>44.857782</v>
      </c>
      <c r="AT7" s="245">
        <v>77.205153999999993</v>
      </c>
      <c r="AU7" s="245">
        <v>72.627808999999999</v>
      </c>
      <c r="AV7" s="245">
        <v>59.944299000000001</v>
      </c>
      <c r="AW7" s="245">
        <v>244.01445899999999</v>
      </c>
      <c r="AX7" s="243" t="s">
        <v>188</v>
      </c>
      <c r="AY7" s="245">
        <v>5.2892479999999997</v>
      </c>
      <c r="AZ7" s="243" t="s">
        <v>188</v>
      </c>
      <c r="BA7" s="245">
        <v>31.276828999999999</v>
      </c>
      <c r="BB7" s="243" t="s">
        <v>188</v>
      </c>
      <c r="BC7" s="243" t="s">
        <v>188</v>
      </c>
      <c r="BD7" s="243" t="s">
        <v>188</v>
      </c>
      <c r="BE7" s="243" t="s">
        <v>188</v>
      </c>
      <c r="BF7" s="243" t="s">
        <v>188</v>
      </c>
      <c r="BG7" s="245">
        <v>6.8691000000000002E-2</v>
      </c>
      <c r="BH7" s="243" t="s">
        <v>188</v>
      </c>
      <c r="BI7" s="246">
        <v>207.26037199999999</v>
      </c>
      <c r="BJ7" s="245">
        <v>0.65292300000000003</v>
      </c>
      <c r="BK7" s="245">
        <v>0.52114400000000005</v>
      </c>
      <c r="BL7" s="245">
        <v>73.797304999999994</v>
      </c>
      <c r="BM7" s="245">
        <v>6.2562449999999998</v>
      </c>
      <c r="BN7" s="243" t="s">
        <v>188</v>
      </c>
      <c r="BO7" s="243" t="s">
        <v>188</v>
      </c>
      <c r="BP7" s="245">
        <v>1138.4627330000001</v>
      </c>
      <c r="BQ7" s="243" t="s">
        <v>188</v>
      </c>
      <c r="BR7" s="245">
        <v>75.225046000000006</v>
      </c>
      <c r="BS7" s="243" t="s">
        <v>188</v>
      </c>
      <c r="BT7" s="245">
        <v>90.210846000000004</v>
      </c>
      <c r="BU7" s="245">
        <v>31.758476999999999</v>
      </c>
      <c r="BV7" s="245">
        <v>635.056015</v>
      </c>
      <c r="BW7" s="245">
        <v>37.491652999999999</v>
      </c>
      <c r="BX7" s="245">
        <v>77.375636999999998</v>
      </c>
      <c r="BY7" s="245">
        <v>134.92005399999999</v>
      </c>
      <c r="BZ7" s="245">
        <v>56.425004999999999</v>
      </c>
      <c r="CA7" s="245">
        <v>279.37428799999998</v>
      </c>
      <c r="CB7" s="243" t="s">
        <v>188</v>
      </c>
      <c r="CC7" s="245">
        <v>5.7980340000000004</v>
      </c>
      <c r="CD7" s="243" t="s">
        <v>188</v>
      </c>
      <c r="CE7" s="245">
        <v>48.223230999999998</v>
      </c>
      <c r="CF7" s="243" t="s">
        <v>188</v>
      </c>
      <c r="CG7" s="243" t="s">
        <v>188</v>
      </c>
      <c r="CH7" s="243" t="s">
        <v>188</v>
      </c>
      <c r="CI7" s="243" t="s">
        <v>188</v>
      </c>
      <c r="CJ7" s="243" t="s">
        <v>188</v>
      </c>
      <c r="CK7" s="243" t="s">
        <v>188</v>
      </c>
      <c r="CL7" s="243" t="s">
        <v>188</v>
      </c>
      <c r="CM7" s="246">
        <v>254.91262900000001</v>
      </c>
      <c r="CN7" s="245">
        <v>28.459478000000001</v>
      </c>
      <c r="CO7" s="245">
        <v>0.291684</v>
      </c>
      <c r="CP7" s="245">
        <v>33.586615999999999</v>
      </c>
      <c r="CQ7" s="245">
        <v>52.989983000000002</v>
      </c>
      <c r="CR7" s="243" t="s">
        <v>188</v>
      </c>
      <c r="CS7" s="243" t="s">
        <v>188</v>
      </c>
      <c r="CT7" s="245">
        <v>1246.140441</v>
      </c>
      <c r="CU7" s="243" t="s">
        <v>188</v>
      </c>
      <c r="CV7" s="245">
        <v>76.820403999999996</v>
      </c>
      <c r="CW7" s="243" t="s">
        <v>188</v>
      </c>
      <c r="CX7" s="245">
        <v>101.78500699999999</v>
      </c>
      <c r="CY7" s="245">
        <v>31.824107000000001</v>
      </c>
      <c r="CZ7" s="245">
        <v>737.91555700000004</v>
      </c>
      <c r="DA7" s="245">
        <v>32.641817000000003</v>
      </c>
      <c r="DB7" s="245">
        <v>88.729228000000006</v>
      </c>
      <c r="DC7" s="245">
        <v>125.123041</v>
      </c>
      <c r="DD7" s="245">
        <v>51.301279999999998</v>
      </c>
      <c r="DE7" s="245">
        <v>354.64150100000001</v>
      </c>
      <c r="DF7" s="243" t="s">
        <v>188</v>
      </c>
      <c r="DG7" s="245">
        <v>3.9209830000000001</v>
      </c>
      <c r="DH7" s="243" t="s">
        <v>188</v>
      </c>
      <c r="DI7" s="245">
        <v>38.2273</v>
      </c>
      <c r="DJ7" s="243" t="s">
        <v>188</v>
      </c>
      <c r="DK7" s="243" t="s">
        <v>188</v>
      </c>
      <c r="DL7" s="243" t="s">
        <v>188</v>
      </c>
      <c r="DM7" s="243" t="s">
        <v>188</v>
      </c>
      <c r="DN7" s="243" t="s">
        <v>188</v>
      </c>
      <c r="DO7" s="243" t="s">
        <v>188</v>
      </c>
      <c r="DP7" s="243" t="s">
        <v>188</v>
      </c>
      <c r="DQ7" s="246">
        <v>243.87660099999999</v>
      </c>
      <c r="DR7" s="245">
        <v>0.61097500000000005</v>
      </c>
      <c r="DS7" s="245">
        <v>0.27778199999999997</v>
      </c>
      <c r="DT7" s="245">
        <v>34.733037000000003</v>
      </c>
      <c r="DU7" s="245">
        <v>100.96805500000001</v>
      </c>
      <c r="DV7" s="243" t="s">
        <v>188</v>
      </c>
      <c r="DW7" s="243" t="s">
        <v>188</v>
      </c>
      <c r="DX7" s="245">
        <v>1340.6292980000001</v>
      </c>
      <c r="DY7" s="243" t="s">
        <v>188</v>
      </c>
      <c r="DZ7" s="245">
        <v>75.648560000000003</v>
      </c>
      <c r="EA7" s="243" t="s">
        <v>188</v>
      </c>
      <c r="EB7" s="245">
        <v>109.13547800000001</v>
      </c>
      <c r="EC7" s="245">
        <v>53.294860999999997</v>
      </c>
      <c r="ED7" s="245">
        <v>735.86106299999994</v>
      </c>
      <c r="EE7" s="245">
        <v>29.116679000000001</v>
      </c>
      <c r="EF7" s="245">
        <v>201.64529899999999</v>
      </c>
      <c r="EG7" s="245">
        <v>90.927863000000002</v>
      </c>
      <c r="EH7" s="245">
        <v>44.999496000000001</v>
      </c>
      <c r="EI7" s="245">
        <v>239.65700000000001</v>
      </c>
      <c r="EJ7" s="243" t="s">
        <v>188</v>
      </c>
      <c r="EK7" s="245">
        <v>0.71499599999999996</v>
      </c>
      <c r="EL7" s="243" t="s">
        <v>188</v>
      </c>
      <c r="EM7" s="245">
        <v>31.967576000000001</v>
      </c>
      <c r="EN7" s="243" t="s">
        <v>188</v>
      </c>
      <c r="EO7" s="243" t="s">
        <v>188</v>
      </c>
      <c r="EP7" s="243" t="s">
        <v>188</v>
      </c>
      <c r="EQ7" s="243" t="s">
        <v>188</v>
      </c>
      <c r="ER7" s="243" t="s">
        <v>188</v>
      </c>
      <c r="ES7" s="243" t="s">
        <v>188</v>
      </c>
      <c r="ET7" s="243" t="s">
        <v>188</v>
      </c>
      <c r="EU7" s="246">
        <v>166.41051999999999</v>
      </c>
    </row>
    <row r="8" spans="1:151" x14ac:dyDescent="0.25">
      <c r="A8" s="229" t="s">
        <v>294</v>
      </c>
      <c r="B8" s="245">
        <v>-6.2918329999999996</v>
      </c>
      <c r="C8" s="245">
        <v>-8.0187999999999995E-2</v>
      </c>
      <c r="D8" s="245">
        <v>-4.5922039999999997</v>
      </c>
      <c r="E8" s="245">
        <v>-41.324379</v>
      </c>
      <c r="F8" s="243" t="s">
        <v>188</v>
      </c>
      <c r="G8" s="243" t="s">
        <v>188</v>
      </c>
      <c r="H8" s="245">
        <v>7.8326919999999998</v>
      </c>
      <c r="I8" s="243" t="s">
        <v>188</v>
      </c>
      <c r="J8" s="245">
        <v>-0.94259199999999999</v>
      </c>
      <c r="K8" s="243" t="s">
        <v>188</v>
      </c>
      <c r="L8" s="245">
        <v>-0.87834900000000005</v>
      </c>
      <c r="M8" s="245">
        <v>-0.25456099999999998</v>
      </c>
      <c r="N8" s="245">
        <v>4.4325140000000003</v>
      </c>
      <c r="O8" s="245">
        <v>2.8481350000000001</v>
      </c>
      <c r="P8" s="245">
        <v>3.2064599999999999</v>
      </c>
      <c r="Q8" s="245">
        <v>-0.59223700000000001</v>
      </c>
      <c r="R8" s="245">
        <v>1.3321E-2</v>
      </c>
      <c r="S8" s="245">
        <v>-0.119806</v>
      </c>
      <c r="T8" s="243" t="s">
        <v>188</v>
      </c>
      <c r="U8" s="245">
        <v>-1.1192150000000001</v>
      </c>
      <c r="V8" s="243" t="s">
        <v>188</v>
      </c>
      <c r="W8" s="245">
        <v>0.13120999999999999</v>
      </c>
      <c r="X8" s="243" t="s">
        <v>188</v>
      </c>
      <c r="Y8" s="243" t="s">
        <v>188</v>
      </c>
      <c r="Z8" s="243" t="s">
        <v>188</v>
      </c>
      <c r="AA8" s="243" t="s">
        <v>188</v>
      </c>
      <c r="AB8" s="243" t="s">
        <v>188</v>
      </c>
      <c r="AC8" s="245">
        <v>-4.5945E-2</v>
      </c>
      <c r="AD8" s="243" t="s">
        <v>188</v>
      </c>
      <c r="AE8" s="244" t="s">
        <v>188</v>
      </c>
      <c r="AF8" s="245">
        <v>1.501644</v>
      </c>
      <c r="AG8" s="245">
        <v>4.6457999999999999E-2</v>
      </c>
      <c r="AH8" s="245">
        <v>-1.316012</v>
      </c>
      <c r="AI8" s="245">
        <v>41.625838999999999</v>
      </c>
      <c r="AJ8" s="243" t="s">
        <v>188</v>
      </c>
      <c r="AK8" s="243" t="s">
        <v>188</v>
      </c>
      <c r="AL8" s="245">
        <v>-20.030113</v>
      </c>
      <c r="AM8" s="243" t="s">
        <v>188</v>
      </c>
      <c r="AN8" s="245">
        <v>1.663958</v>
      </c>
      <c r="AO8" s="243" t="s">
        <v>188</v>
      </c>
      <c r="AP8" s="245">
        <v>0.39104800000000001</v>
      </c>
      <c r="AQ8" s="245">
        <v>-0.57707299999999995</v>
      </c>
      <c r="AR8" s="245">
        <v>-21.142813</v>
      </c>
      <c r="AS8" s="245">
        <v>6.2912999999999997E-2</v>
      </c>
      <c r="AT8" s="245">
        <v>-1.607367</v>
      </c>
      <c r="AU8" s="245">
        <v>0.17854999999999999</v>
      </c>
      <c r="AV8" s="245">
        <v>1.0006710000000001</v>
      </c>
      <c r="AW8" s="245">
        <v>7.8913999999999998E-2</v>
      </c>
      <c r="AX8" s="243" t="s">
        <v>188</v>
      </c>
      <c r="AY8" s="245">
        <v>1.798986</v>
      </c>
      <c r="AZ8" s="243" t="s">
        <v>188</v>
      </c>
      <c r="BA8" s="245">
        <v>4.1397999999999997E-2</v>
      </c>
      <c r="BB8" s="243" t="s">
        <v>188</v>
      </c>
      <c r="BC8" s="243" t="s">
        <v>188</v>
      </c>
      <c r="BD8" s="243" t="s">
        <v>188</v>
      </c>
      <c r="BE8" s="243" t="s">
        <v>188</v>
      </c>
      <c r="BF8" s="243" t="s">
        <v>188</v>
      </c>
      <c r="BG8" s="245">
        <v>2.2089000000000001E-2</v>
      </c>
      <c r="BH8" s="243" t="s">
        <v>188</v>
      </c>
      <c r="BI8" s="244" t="s">
        <v>188</v>
      </c>
      <c r="BJ8" s="245">
        <v>4.467975</v>
      </c>
      <c r="BK8" s="245">
        <v>-5.0008999999999998E-2</v>
      </c>
      <c r="BL8" s="245">
        <v>-19.250892</v>
      </c>
      <c r="BM8" s="245">
        <v>6.4051609999999997</v>
      </c>
      <c r="BN8" s="243" t="s">
        <v>188</v>
      </c>
      <c r="BO8" s="243" t="s">
        <v>188</v>
      </c>
      <c r="BP8" s="245">
        <v>-34.263530000000003</v>
      </c>
      <c r="BQ8" s="243" t="s">
        <v>188</v>
      </c>
      <c r="BR8" s="245">
        <v>0.28385300000000002</v>
      </c>
      <c r="BS8" s="243" t="s">
        <v>188</v>
      </c>
      <c r="BT8" s="245">
        <v>-0.92798899999999995</v>
      </c>
      <c r="BU8" s="245">
        <v>-0.248195</v>
      </c>
      <c r="BV8" s="245">
        <v>-19.622582999999999</v>
      </c>
      <c r="BW8" s="245">
        <v>1.162374</v>
      </c>
      <c r="BX8" s="245">
        <v>3.527307</v>
      </c>
      <c r="BY8" s="245">
        <v>-18.395869999999999</v>
      </c>
      <c r="BZ8" s="245">
        <v>-4.2424999999999997E-2</v>
      </c>
      <c r="CA8" s="245">
        <v>2.9440000000000001E-2</v>
      </c>
      <c r="CB8" s="243" t="s">
        <v>188</v>
      </c>
      <c r="CC8" s="245">
        <v>1.798986</v>
      </c>
      <c r="CD8" s="243" t="s">
        <v>188</v>
      </c>
      <c r="CE8" s="245">
        <v>-4.7013800000000003</v>
      </c>
      <c r="CF8" s="243" t="s">
        <v>188</v>
      </c>
      <c r="CG8" s="243" t="s">
        <v>188</v>
      </c>
      <c r="CH8" s="243" t="s">
        <v>188</v>
      </c>
      <c r="CI8" s="243" t="s">
        <v>188</v>
      </c>
      <c r="CJ8" s="243" t="s">
        <v>188</v>
      </c>
      <c r="CK8" s="245">
        <v>-1.13184</v>
      </c>
      <c r="CL8" s="243" t="s">
        <v>188</v>
      </c>
      <c r="CM8" s="244" t="s">
        <v>188</v>
      </c>
      <c r="CN8" s="245">
        <v>-3.9772439999999998</v>
      </c>
      <c r="CO8" s="245">
        <v>9.7617999999999996E-2</v>
      </c>
      <c r="CP8" s="245">
        <v>22.939442</v>
      </c>
      <c r="CQ8" s="245">
        <v>-19.688894999999999</v>
      </c>
      <c r="CR8" s="243" t="s">
        <v>188</v>
      </c>
      <c r="CS8" s="243" t="s">
        <v>188</v>
      </c>
      <c r="CT8" s="245">
        <v>-11.567795</v>
      </c>
      <c r="CU8" s="243" t="s">
        <v>188</v>
      </c>
      <c r="CV8" s="245">
        <v>6.2299999999999996E-4</v>
      </c>
      <c r="CW8" s="243" t="s">
        <v>188</v>
      </c>
      <c r="CX8" s="245">
        <v>0.13841899999999999</v>
      </c>
      <c r="CY8" s="245">
        <v>0.65599499999999999</v>
      </c>
      <c r="CZ8" s="245">
        <v>0.84531100000000003</v>
      </c>
      <c r="DA8" s="245">
        <v>-1.8928E-2</v>
      </c>
      <c r="DB8" s="245">
        <v>-3.4983819999999999</v>
      </c>
      <c r="DC8" s="245">
        <v>-9.7368679999999994</v>
      </c>
      <c r="DD8" s="245">
        <v>4.6036000000000001E-2</v>
      </c>
      <c r="DE8" s="245">
        <v>9.6445000000000003E-2</v>
      </c>
      <c r="DF8" s="243" t="s">
        <v>188</v>
      </c>
      <c r="DG8" s="245">
        <v>-0.331596</v>
      </c>
      <c r="DH8" s="243" t="s">
        <v>188</v>
      </c>
      <c r="DI8" s="245">
        <v>-1.127723</v>
      </c>
      <c r="DJ8" s="243" t="s">
        <v>188</v>
      </c>
      <c r="DK8" s="243" t="s">
        <v>188</v>
      </c>
      <c r="DL8" s="243" t="s">
        <v>188</v>
      </c>
      <c r="DM8" s="243" t="s">
        <v>188</v>
      </c>
      <c r="DN8" s="243" t="s">
        <v>188</v>
      </c>
      <c r="DO8" s="245">
        <v>8.4821999999999995E-2</v>
      </c>
      <c r="DP8" s="243" t="s">
        <v>188</v>
      </c>
      <c r="DQ8" s="244" t="s">
        <v>188</v>
      </c>
      <c r="DR8" s="245">
        <v>-3.5969999999999999E-3</v>
      </c>
      <c r="DS8" s="245">
        <v>7.3381000000000002E-2</v>
      </c>
      <c r="DT8" s="245">
        <v>-6.2746019999999998</v>
      </c>
      <c r="DU8" s="245">
        <v>11.580302</v>
      </c>
      <c r="DV8" s="243" t="s">
        <v>188</v>
      </c>
      <c r="DW8" s="243" t="s">
        <v>188</v>
      </c>
      <c r="DX8" s="245">
        <v>-25.21134</v>
      </c>
      <c r="DY8" s="243" t="s">
        <v>188</v>
      </c>
      <c r="DZ8" s="245">
        <v>0.32151400000000002</v>
      </c>
      <c r="EA8" s="243" t="s">
        <v>188</v>
      </c>
      <c r="EB8" s="245">
        <v>-2.658096</v>
      </c>
      <c r="EC8" s="245">
        <v>-0.33152599999999999</v>
      </c>
      <c r="ED8" s="245">
        <v>-11.832962999999999</v>
      </c>
      <c r="EE8" s="245">
        <v>9.8455000000000001E-2</v>
      </c>
      <c r="EF8" s="245">
        <v>-19.112195</v>
      </c>
      <c r="EG8" s="245">
        <v>8.3186719999999994</v>
      </c>
      <c r="EH8" s="245">
        <v>-1.5200999999999999E-2</v>
      </c>
      <c r="EI8" s="245">
        <v>-4.9909999999999998E-3</v>
      </c>
      <c r="EJ8" s="243" t="s">
        <v>188</v>
      </c>
      <c r="EK8" s="245">
        <v>-3.0194510000000001</v>
      </c>
      <c r="EL8" s="243" t="s">
        <v>188</v>
      </c>
      <c r="EM8" s="245">
        <v>2.9454020000000001</v>
      </c>
      <c r="EN8" s="243" t="s">
        <v>188</v>
      </c>
      <c r="EO8" s="243" t="s">
        <v>188</v>
      </c>
      <c r="EP8" s="243" t="s">
        <v>188</v>
      </c>
      <c r="EQ8" s="243" t="s">
        <v>188</v>
      </c>
      <c r="ER8" s="243" t="s">
        <v>188</v>
      </c>
      <c r="ES8" s="245">
        <v>0.20763699999999999</v>
      </c>
      <c r="ET8" s="243" t="s">
        <v>188</v>
      </c>
      <c r="EU8" s="244" t="s">
        <v>188</v>
      </c>
    </row>
    <row r="9" spans="1:151" x14ac:dyDescent="0.25">
      <c r="A9" s="229" t="s">
        <v>295</v>
      </c>
      <c r="B9" s="245">
        <v>0.53865600000000002</v>
      </c>
      <c r="C9" s="243" t="s">
        <v>188</v>
      </c>
      <c r="D9" s="245">
        <v>2.8823000000000001E-2</v>
      </c>
      <c r="E9" s="243" t="s">
        <v>188</v>
      </c>
      <c r="F9" s="243" t="s">
        <v>188</v>
      </c>
      <c r="G9" s="243" t="s">
        <v>188</v>
      </c>
      <c r="H9" s="245">
        <v>113.927359</v>
      </c>
      <c r="I9" s="243" t="s">
        <v>188</v>
      </c>
      <c r="J9" s="245">
        <v>2.0919469999999998</v>
      </c>
      <c r="K9" s="243" t="s">
        <v>188</v>
      </c>
      <c r="L9" s="245">
        <v>1.992205</v>
      </c>
      <c r="M9" s="245">
        <v>15.090976</v>
      </c>
      <c r="N9" s="245">
        <v>54.693494000000001</v>
      </c>
      <c r="O9" s="243" t="s">
        <v>188</v>
      </c>
      <c r="P9" s="245">
        <v>3.1117400000000002</v>
      </c>
      <c r="Q9" s="245">
        <v>35.391255000000001</v>
      </c>
      <c r="R9" s="245">
        <v>1.5464370000000001</v>
      </c>
      <c r="S9" s="243" t="s">
        <v>188</v>
      </c>
      <c r="T9" s="243" t="s">
        <v>188</v>
      </c>
      <c r="U9" s="245">
        <v>1.1037999999999999E-2</v>
      </c>
      <c r="V9" s="243" t="s">
        <v>188</v>
      </c>
      <c r="W9" s="245">
        <v>0.37971700000000003</v>
      </c>
      <c r="X9" s="243" t="s">
        <v>188</v>
      </c>
      <c r="Y9" s="243" t="s">
        <v>188</v>
      </c>
      <c r="Z9" s="243" t="s">
        <v>188</v>
      </c>
      <c r="AA9" s="243" t="s">
        <v>188</v>
      </c>
      <c r="AB9" s="243" t="s">
        <v>188</v>
      </c>
      <c r="AC9" s="243" t="s">
        <v>188</v>
      </c>
      <c r="AD9" s="243" t="s">
        <v>188</v>
      </c>
      <c r="AE9" s="246">
        <v>32.446300000000001</v>
      </c>
      <c r="AF9" s="245">
        <v>7.5909000000000004E-2</v>
      </c>
      <c r="AG9" s="243" t="s">
        <v>188</v>
      </c>
      <c r="AH9" s="245">
        <v>0.39809699999999998</v>
      </c>
      <c r="AI9" s="245">
        <v>4.3119999999999999E-3</v>
      </c>
      <c r="AJ9" s="243" t="s">
        <v>188</v>
      </c>
      <c r="AK9" s="243" t="s">
        <v>188</v>
      </c>
      <c r="AL9" s="245">
        <v>152.09540100000001</v>
      </c>
      <c r="AM9" s="243" t="s">
        <v>188</v>
      </c>
      <c r="AN9" s="245">
        <v>1.7304459999999999</v>
      </c>
      <c r="AO9" s="243" t="s">
        <v>188</v>
      </c>
      <c r="AP9" s="245">
        <v>18.241074000000001</v>
      </c>
      <c r="AQ9" s="245">
        <v>30.580224000000001</v>
      </c>
      <c r="AR9" s="245">
        <v>64.777161000000007</v>
      </c>
      <c r="AS9" s="243" t="s">
        <v>188</v>
      </c>
      <c r="AT9" s="245">
        <v>4.4904169999999999</v>
      </c>
      <c r="AU9" s="245">
        <v>29.859925</v>
      </c>
      <c r="AV9" s="245">
        <v>2.4161540000000001</v>
      </c>
      <c r="AW9" s="243" t="s">
        <v>188</v>
      </c>
      <c r="AX9" s="243" t="s">
        <v>188</v>
      </c>
      <c r="AY9" s="245">
        <v>1.1037999999999999E-2</v>
      </c>
      <c r="AZ9" s="243" t="s">
        <v>188</v>
      </c>
      <c r="BA9" s="245">
        <v>0.27168199999999998</v>
      </c>
      <c r="BB9" s="243" t="s">
        <v>188</v>
      </c>
      <c r="BC9" s="243" t="s">
        <v>188</v>
      </c>
      <c r="BD9" s="243" t="s">
        <v>188</v>
      </c>
      <c r="BE9" s="243" t="s">
        <v>188</v>
      </c>
      <c r="BF9" s="243" t="s">
        <v>188</v>
      </c>
      <c r="BG9" s="243" t="s">
        <v>188</v>
      </c>
      <c r="BH9" s="243" t="s">
        <v>188</v>
      </c>
      <c r="BI9" s="246">
        <v>50.121012999999998</v>
      </c>
      <c r="BJ9" s="245">
        <v>3.3735000000000001E-2</v>
      </c>
      <c r="BK9" s="243" t="s">
        <v>188</v>
      </c>
      <c r="BL9" s="245">
        <v>0.28255000000000002</v>
      </c>
      <c r="BM9" s="243" t="s">
        <v>188</v>
      </c>
      <c r="BN9" s="243" t="s">
        <v>188</v>
      </c>
      <c r="BO9" s="243" t="s">
        <v>188</v>
      </c>
      <c r="BP9" s="245">
        <v>104.389439</v>
      </c>
      <c r="BQ9" s="243" t="s">
        <v>188</v>
      </c>
      <c r="BR9" s="245">
        <v>1.9458279999999999</v>
      </c>
      <c r="BS9" s="243" t="s">
        <v>188</v>
      </c>
      <c r="BT9" s="245">
        <v>9.3501340000000006</v>
      </c>
      <c r="BU9" s="245">
        <v>15.83656</v>
      </c>
      <c r="BV9" s="245">
        <v>52.614972000000002</v>
      </c>
      <c r="BW9" s="243" t="s">
        <v>188</v>
      </c>
      <c r="BX9" s="245">
        <v>1.656531</v>
      </c>
      <c r="BY9" s="245">
        <v>21.202406</v>
      </c>
      <c r="BZ9" s="245">
        <v>1.783007</v>
      </c>
      <c r="CA9" s="243" t="s">
        <v>188</v>
      </c>
      <c r="CB9" s="243" t="s">
        <v>188</v>
      </c>
      <c r="CC9" s="245">
        <v>1.1037999999999999E-2</v>
      </c>
      <c r="CD9" s="243" t="s">
        <v>188</v>
      </c>
      <c r="CE9" s="245">
        <v>0.14736299999999999</v>
      </c>
      <c r="CF9" s="243" t="s">
        <v>188</v>
      </c>
      <c r="CG9" s="243" t="s">
        <v>188</v>
      </c>
      <c r="CH9" s="243" t="s">
        <v>188</v>
      </c>
      <c r="CI9" s="243" t="s">
        <v>188</v>
      </c>
      <c r="CJ9" s="243" t="s">
        <v>188</v>
      </c>
      <c r="CK9" s="243" t="s">
        <v>188</v>
      </c>
      <c r="CL9" s="243" t="s">
        <v>188</v>
      </c>
      <c r="CM9" s="246">
        <v>54.898963999999999</v>
      </c>
      <c r="CN9" s="245">
        <v>0.101567</v>
      </c>
      <c r="CO9" s="243" t="s">
        <v>188</v>
      </c>
      <c r="CP9" s="243" t="s">
        <v>188</v>
      </c>
      <c r="CQ9" s="243" t="s">
        <v>188</v>
      </c>
      <c r="CR9" s="243" t="s">
        <v>188</v>
      </c>
      <c r="CS9" s="243" t="s">
        <v>188</v>
      </c>
      <c r="CT9" s="245">
        <v>149.42408499999999</v>
      </c>
      <c r="CU9" s="243" t="s">
        <v>188</v>
      </c>
      <c r="CV9" s="245">
        <v>2.04312</v>
      </c>
      <c r="CW9" s="243" t="s">
        <v>188</v>
      </c>
      <c r="CX9" s="245">
        <v>12.140041999999999</v>
      </c>
      <c r="CY9" s="245">
        <v>15.836567000000001</v>
      </c>
      <c r="CZ9" s="245">
        <v>88.811616999999998</v>
      </c>
      <c r="DA9" s="243" t="s">
        <v>188</v>
      </c>
      <c r="DB9" s="245">
        <v>2.7478370000000001</v>
      </c>
      <c r="DC9" s="245">
        <v>22.806283000000001</v>
      </c>
      <c r="DD9" s="245">
        <v>5.0386179999999996</v>
      </c>
      <c r="DE9" s="243" t="s">
        <v>188</v>
      </c>
      <c r="DF9" s="243" t="s">
        <v>188</v>
      </c>
      <c r="DG9" s="243" t="s">
        <v>188</v>
      </c>
      <c r="DH9" s="243" t="s">
        <v>188</v>
      </c>
      <c r="DI9" s="245">
        <v>0.22331300000000001</v>
      </c>
      <c r="DJ9" s="243" t="s">
        <v>188</v>
      </c>
      <c r="DK9" s="243" t="s">
        <v>188</v>
      </c>
      <c r="DL9" s="243" t="s">
        <v>188</v>
      </c>
      <c r="DM9" s="243" t="s">
        <v>188</v>
      </c>
      <c r="DN9" s="243" t="s">
        <v>188</v>
      </c>
      <c r="DO9" s="243" t="s">
        <v>188</v>
      </c>
      <c r="DP9" s="243" t="s">
        <v>188</v>
      </c>
      <c r="DQ9" s="246">
        <v>30.871366999999999</v>
      </c>
      <c r="DR9" s="243" t="s">
        <v>188</v>
      </c>
      <c r="DS9" s="245">
        <v>2.65E-3</v>
      </c>
      <c r="DT9" s="243" t="s">
        <v>188</v>
      </c>
      <c r="DU9" s="245">
        <v>12.808801000000001</v>
      </c>
      <c r="DV9" s="243" t="s">
        <v>188</v>
      </c>
      <c r="DW9" s="243" t="s">
        <v>188</v>
      </c>
      <c r="DX9" s="245">
        <v>132.19595799999999</v>
      </c>
      <c r="DY9" s="243" t="s">
        <v>188</v>
      </c>
      <c r="DZ9" s="245">
        <v>2.0034559999999999</v>
      </c>
      <c r="EA9" s="243" t="s">
        <v>188</v>
      </c>
      <c r="EB9" s="245">
        <v>7.3312999999999997</v>
      </c>
      <c r="EC9" s="245">
        <v>26.091581000000001</v>
      </c>
      <c r="ED9" s="245">
        <v>73.266875999999996</v>
      </c>
      <c r="EE9" s="243" t="s">
        <v>188</v>
      </c>
      <c r="EF9" s="245">
        <v>2.681384</v>
      </c>
      <c r="EG9" s="245">
        <v>12.690526</v>
      </c>
      <c r="EH9" s="245">
        <v>8.1308340000000001</v>
      </c>
      <c r="EI9" s="243" t="s">
        <v>188</v>
      </c>
      <c r="EJ9" s="243" t="s">
        <v>188</v>
      </c>
      <c r="EK9" s="245">
        <v>5.2199999999999998E-3</v>
      </c>
      <c r="EL9" s="243" t="s">
        <v>188</v>
      </c>
      <c r="EM9" s="245">
        <v>0.100309</v>
      </c>
      <c r="EN9" s="243" t="s">
        <v>188</v>
      </c>
      <c r="EO9" s="243" t="s">
        <v>188</v>
      </c>
      <c r="EP9" s="243" t="s">
        <v>188</v>
      </c>
      <c r="EQ9" s="243" t="s">
        <v>188</v>
      </c>
      <c r="ER9" s="243" t="s">
        <v>188</v>
      </c>
      <c r="ES9" s="243" t="s">
        <v>188</v>
      </c>
      <c r="ET9" s="243" t="s">
        <v>188</v>
      </c>
      <c r="EU9" s="246">
        <v>44.978569999999998</v>
      </c>
    </row>
    <row r="10" spans="1:151" x14ac:dyDescent="0.25">
      <c r="A10" s="229" t="s">
        <v>296</v>
      </c>
      <c r="B10" s="245">
        <v>58.360221000000003</v>
      </c>
      <c r="C10" s="245">
        <v>0.14750199999999999</v>
      </c>
      <c r="D10" s="245">
        <v>42.927692999999998</v>
      </c>
      <c r="E10" s="245">
        <v>762.62913300000002</v>
      </c>
      <c r="F10" s="243" t="s">
        <v>188</v>
      </c>
      <c r="G10" s="243" t="s">
        <v>188</v>
      </c>
      <c r="H10" s="245">
        <v>995.63786600000003</v>
      </c>
      <c r="I10" s="243" t="s">
        <v>188</v>
      </c>
      <c r="J10" s="245">
        <v>86.814783000000006</v>
      </c>
      <c r="K10" s="243" t="s">
        <v>188</v>
      </c>
      <c r="L10" s="245">
        <v>107.048734</v>
      </c>
      <c r="M10" s="245">
        <v>23.597481999999999</v>
      </c>
      <c r="N10" s="245">
        <v>589.36291900000003</v>
      </c>
      <c r="O10" s="245">
        <v>46.967396000000001</v>
      </c>
      <c r="P10" s="245">
        <v>64.725014999999999</v>
      </c>
      <c r="Q10" s="245">
        <v>26.807503000000001</v>
      </c>
      <c r="R10" s="245">
        <v>50.314033000000002</v>
      </c>
      <c r="S10" s="245">
        <v>208.813377</v>
      </c>
      <c r="T10" s="245">
        <v>5.4012279999999997</v>
      </c>
      <c r="U10" s="245">
        <v>157.55899199999999</v>
      </c>
      <c r="V10" s="245">
        <v>2.4811879999999999</v>
      </c>
      <c r="W10" s="245">
        <v>33.609178</v>
      </c>
      <c r="X10" s="245">
        <v>154.00017700000001</v>
      </c>
      <c r="Y10" s="245">
        <v>1.9590669999999999</v>
      </c>
      <c r="Z10" s="243" t="s">
        <v>188</v>
      </c>
      <c r="AA10" s="245">
        <v>8.3679640000000006</v>
      </c>
      <c r="AB10" s="245">
        <v>4.7859429999999996</v>
      </c>
      <c r="AC10" s="245">
        <v>8.7646000000000002E-2</v>
      </c>
      <c r="AD10" s="243" t="s">
        <v>188</v>
      </c>
      <c r="AE10" s="246">
        <v>165.03672399999999</v>
      </c>
      <c r="AF10" s="245">
        <v>54.033577999999999</v>
      </c>
      <c r="AG10" s="245">
        <v>0.41865400000000003</v>
      </c>
      <c r="AH10" s="245">
        <v>63.541972999999999</v>
      </c>
      <c r="AI10" s="245">
        <v>905.99933299999998</v>
      </c>
      <c r="AJ10" s="243" t="s">
        <v>188</v>
      </c>
      <c r="AK10" s="243" t="s">
        <v>188</v>
      </c>
      <c r="AL10" s="245">
        <v>1084.333374</v>
      </c>
      <c r="AM10" s="243" t="s">
        <v>188</v>
      </c>
      <c r="AN10" s="245">
        <v>90.033859000000007</v>
      </c>
      <c r="AO10" s="243" t="s">
        <v>188</v>
      </c>
      <c r="AP10" s="245">
        <v>109.461989</v>
      </c>
      <c r="AQ10" s="245">
        <v>27.976372999999999</v>
      </c>
      <c r="AR10" s="245">
        <v>639.35783700000002</v>
      </c>
      <c r="AS10" s="245">
        <v>44.920695000000002</v>
      </c>
      <c r="AT10" s="245">
        <v>71.107370000000003</v>
      </c>
      <c r="AU10" s="245">
        <v>42.946434000000004</v>
      </c>
      <c r="AV10" s="245">
        <v>58.528816999999997</v>
      </c>
      <c r="AW10" s="245">
        <v>244.09337300000001</v>
      </c>
      <c r="AX10" s="245">
        <v>4.8919680000000003</v>
      </c>
      <c r="AY10" s="245">
        <v>162.89616599999999</v>
      </c>
      <c r="AZ10" s="245">
        <v>1.954297</v>
      </c>
      <c r="BA10" s="245">
        <v>37.909624000000001</v>
      </c>
      <c r="BB10" s="245">
        <v>100.038635</v>
      </c>
      <c r="BC10" s="245">
        <v>1.9966440000000001</v>
      </c>
      <c r="BD10" s="243" t="s">
        <v>188</v>
      </c>
      <c r="BE10" s="245">
        <v>8.7521679999999993</v>
      </c>
      <c r="BF10" s="245">
        <v>4.8791500000000001</v>
      </c>
      <c r="BG10" s="245">
        <v>9.078E-2</v>
      </c>
      <c r="BH10" s="243" t="s">
        <v>188</v>
      </c>
      <c r="BI10" s="246">
        <v>157.13936000000001</v>
      </c>
      <c r="BJ10" s="245">
        <v>5.0871630000000003</v>
      </c>
      <c r="BK10" s="245">
        <v>0.47113500000000003</v>
      </c>
      <c r="BL10" s="245">
        <v>54.263863000000001</v>
      </c>
      <c r="BM10" s="245">
        <v>697.48732600000005</v>
      </c>
      <c r="BN10" s="243" t="s">
        <v>188</v>
      </c>
      <c r="BO10" s="243" t="s">
        <v>188</v>
      </c>
      <c r="BP10" s="245">
        <v>999.80976399999997</v>
      </c>
      <c r="BQ10" s="243" t="s">
        <v>188</v>
      </c>
      <c r="BR10" s="245">
        <v>73.563070999999994</v>
      </c>
      <c r="BS10" s="243" t="s">
        <v>188</v>
      </c>
      <c r="BT10" s="245">
        <v>79.932721999999998</v>
      </c>
      <c r="BU10" s="245">
        <v>15.673722</v>
      </c>
      <c r="BV10" s="245">
        <v>562.81845999999996</v>
      </c>
      <c r="BW10" s="245">
        <v>38.654026000000002</v>
      </c>
      <c r="BX10" s="245">
        <v>79.246413000000004</v>
      </c>
      <c r="BY10" s="245">
        <v>95.321777999999995</v>
      </c>
      <c r="BZ10" s="245">
        <v>54.599572000000002</v>
      </c>
      <c r="CA10" s="245">
        <v>279.403728</v>
      </c>
      <c r="CB10" s="245">
        <v>4.6801719999999998</v>
      </c>
      <c r="CC10" s="245">
        <v>161.41469000000001</v>
      </c>
      <c r="CD10" s="245">
        <v>1.9860420000000001</v>
      </c>
      <c r="CE10" s="245">
        <v>47.379891999999998</v>
      </c>
      <c r="CF10" s="245">
        <v>109.79351</v>
      </c>
      <c r="CG10" s="245">
        <v>2.0771519999999999</v>
      </c>
      <c r="CH10" s="243" t="s">
        <v>188</v>
      </c>
      <c r="CI10" s="245">
        <v>10.048266999999999</v>
      </c>
      <c r="CJ10" s="245">
        <v>19.702867999999999</v>
      </c>
      <c r="CK10" s="245">
        <v>6.0082000000000003E-2</v>
      </c>
      <c r="CL10" s="243" t="s">
        <v>188</v>
      </c>
      <c r="CM10" s="246">
        <v>200.013665</v>
      </c>
      <c r="CN10" s="245">
        <v>24.380666999999999</v>
      </c>
      <c r="CO10" s="245">
        <v>0.38930199999999998</v>
      </c>
      <c r="CP10" s="245">
        <v>56.526058999999997</v>
      </c>
      <c r="CQ10" s="245">
        <v>585.04592700000001</v>
      </c>
      <c r="CR10" s="243" t="s">
        <v>188</v>
      </c>
      <c r="CS10" s="243" t="s">
        <v>188</v>
      </c>
      <c r="CT10" s="245">
        <v>1085.1485600000001</v>
      </c>
      <c r="CU10" s="243" t="s">
        <v>188</v>
      </c>
      <c r="CV10" s="245">
        <v>74.777906999999999</v>
      </c>
      <c r="CW10" s="243" t="s">
        <v>188</v>
      </c>
      <c r="CX10" s="245">
        <v>89.783383999999998</v>
      </c>
      <c r="CY10" s="245">
        <v>16.643535</v>
      </c>
      <c r="CZ10" s="245">
        <v>649.949251</v>
      </c>
      <c r="DA10" s="245">
        <v>32.622888000000003</v>
      </c>
      <c r="DB10" s="245">
        <v>82.483008999999996</v>
      </c>
      <c r="DC10" s="245">
        <v>92.579888999999994</v>
      </c>
      <c r="DD10" s="245">
        <v>46.308698</v>
      </c>
      <c r="DE10" s="245">
        <v>354.73794600000002</v>
      </c>
      <c r="DF10" s="245">
        <v>4.7880929999999999</v>
      </c>
      <c r="DG10" s="245">
        <v>161.827609</v>
      </c>
      <c r="DH10" s="245">
        <v>2.0488010000000001</v>
      </c>
      <c r="DI10" s="245">
        <v>46.812545999999998</v>
      </c>
      <c r="DJ10" s="245">
        <v>124.793153</v>
      </c>
      <c r="DK10" s="245">
        <v>4.3843059999999996</v>
      </c>
      <c r="DL10" s="245">
        <v>2.8882669999999999</v>
      </c>
      <c r="DM10" s="245">
        <v>8.8835700000000006</v>
      </c>
      <c r="DN10" s="245">
        <v>18.506415000000001</v>
      </c>
      <c r="DO10" s="245">
        <v>8.4821999999999995E-2</v>
      </c>
      <c r="DP10" s="243" t="s">
        <v>188</v>
      </c>
      <c r="DQ10" s="246">
        <v>213.005235</v>
      </c>
      <c r="DR10" s="245">
        <v>0.607379</v>
      </c>
      <c r="DS10" s="245">
        <v>0.34851300000000002</v>
      </c>
      <c r="DT10" s="245">
        <v>28.458435000000001</v>
      </c>
      <c r="DU10" s="245">
        <v>810.650351</v>
      </c>
      <c r="DV10" s="243" t="s">
        <v>188</v>
      </c>
      <c r="DW10" s="243" t="s">
        <v>188</v>
      </c>
      <c r="DX10" s="245">
        <v>1183.222</v>
      </c>
      <c r="DY10" s="243" t="s">
        <v>188</v>
      </c>
      <c r="DZ10" s="245">
        <v>73.966617999999997</v>
      </c>
      <c r="EA10" s="243" t="s">
        <v>188</v>
      </c>
      <c r="EB10" s="245">
        <v>99.146082000000007</v>
      </c>
      <c r="EC10" s="245">
        <v>26.871752999999998</v>
      </c>
      <c r="ED10" s="245">
        <v>650.76122399999997</v>
      </c>
      <c r="EE10" s="245">
        <v>29.215133999999999</v>
      </c>
      <c r="EF10" s="245">
        <v>179.851719</v>
      </c>
      <c r="EG10" s="245">
        <v>86.556008000000006</v>
      </c>
      <c r="EH10" s="245">
        <v>36.853461000000003</v>
      </c>
      <c r="EI10" s="245">
        <v>239.65200899999999</v>
      </c>
      <c r="EJ10" s="245">
        <v>4.4139340000000002</v>
      </c>
      <c r="EK10" s="245">
        <v>157.02382499999999</v>
      </c>
      <c r="EL10" s="245">
        <v>1.990591</v>
      </c>
      <c r="EM10" s="245">
        <v>45.290973000000001</v>
      </c>
      <c r="EN10" s="245">
        <v>115.654111</v>
      </c>
      <c r="EO10" s="245">
        <v>7.8994280000000003</v>
      </c>
      <c r="EP10" s="245">
        <v>2.898396</v>
      </c>
      <c r="EQ10" s="245">
        <v>9.2549499999999991</v>
      </c>
      <c r="ER10" s="245">
        <v>17.668037000000002</v>
      </c>
      <c r="ES10" s="245">
        <v>0.20763699999999999</v>
      </c>
      <c r="ET10" s="243" t="s">
        <v>188</v>
      </c>
      <c r="EU10" s="246">
        <v>121.431949</v>
      </c>
    </row>
    <row r="11" spans="1:151" x14ac:dyDescent="0.25">
      <c r="A11" s="229" t="s">
        <v>297</v>
      </c>
      <c r="B11" s="243" t="s">
        <v>188</v>
      </c>
      <c r="C11" s="243" t="s">
        <v>188</v>
      </c>
      <c r="D11" s="243" t="s">
        <v>188</v>
      </c>
      <c r="E11" s="245">
        <v>751.29540599999996</v>
      </c>
      <c r="F11" s="243" t="s">
        <v>188</v>
      </c>
      <c r="G11" s="243" t="s">
        <v>188</v>
      </c>
      <c r="H11" s="245">
        <v>12.991405</v>
      </c>
      <c r="I11" s="243" t="s">
        <v>188</v>
      </c>
      <c r="J11" s="243" t="s">
        <v>188</v>
      </c>
      <c r="K11" s="243" t="s">
        <v>188</v>
      </c>
      <c r="L11" s="243" t="s">
        <v>188</v>
      </c>
      <c r="M11" s="243" t="s">
        <v>188</v>
      </c>
      <c r="N11" s="243" t="s">
        <v>188</v>
      </c>
      <c r="O11" s="243" t="s">
        <v>188</v>
      </c>
      <c r="P11" s="245">
        <v>12.991405</v>
      </c>
      <c r="Q11" s="243" t="s">
        <v>188</v>
      </c>
      <c r="R11" s="243" t="s">
        <v>188</v>
      </c>
      <c r="S11" s="245">
        <v>164.90086199999999</v>
      </c>
      <c r="T11" s="243" t="s">
        <v>188</v>
      </c>
      <c r="U11" s="243" t="s">
        <v>188</v>
      </c>
      <c r="V11" s="243" t="s">
        <v>188</v>
      </c>
      <c r="W11" s="243" t="s">
        <v>188</v>
      </c>
      <c r="X11" s="243" t="s">
        <v>188</v>
      </c>
      <c r="Y11" s="243" t="s">
        <v>188</v>
      </c>
      <c r="Z11" s="243" t="s">
        <v>188</v>
      </c>
      <c r="AA11" s="243" t="s">
        <v>188</v>
      </c>
      <c r="AB11" s="245">
        <v>4.7859429999999996</v>
      </c>
      <c r="AC11" s="243" t="s">
        <v>188</v>
      </c>
      <c r="AD11" s="243" t="s">
        <v>188</v>
      </c>
      <c r="AE11" s="244" t="s">
        <v>188</v>
      </c>
      <c r="AF11" s="243" t="s">
        <v>188</v>
      </c>
      <c r="AG11" s="243" t="s">
        <v>188</v>
      </c>
      <c r="AH11" s="243" t="s">
        <v>188</v>
      </c>
      <c r="AI11" s="245">
        <v>896.65942399999994</v>
      </c>
      <c r="AJ11" s="243" t="s">
        <v>188</v>
      </c>
      <c r="AK11" s="243" t="s">
        <v>188</v>
      </c>
      <c r="AL11" s="245">
        <v>16.347942</v>
      </c>
      <c r="AM11" s="243" t="s">
        <v>188</v>
      </c>
      <c r="AN11" s="243" t="s">
        <v>188</v>
      </c>
      <c r="AO11" s="243" t="s">
        <v>188</v>
      </c>
      <c r="AP11" s="243" t="s">
        <v>188</v>
      </c>
      <c r="AQ11" s="243" t="s">
        <v>188</v>
      </c>
      <c r="AR11" s="243" t="s">
        <v>188</v>
      </c>
      <c r="AS11" s="243" t="s">
        <v>188</v>
      </c>
      <c r="AT11" s="245">
        <v>16.347942</v>
      </c>
      <c r="AU11" s="243" t="s">
        <v>188</v>
      </c>
      <c r="AV11" s="243" t="s">
        <v>188</v>
      </c>
      <c r="AW11" s="245">
        <v>199.71016900000001</v>
      </c>
      <c r="AX11" s="243" t="s">
        <v>188</v>
      </c>
      <c r="AY11" s="243" t="s">
        <v>188</v>
      </c>
      <c r="AZ11" s="243" t="s">
        <v>188</v>
      </c>
      <c r="BA11" s="243" t="s">
        <v>188</v>
      </c>
      <c r="BB11" s="243" t="s">
        <v>188</v>
      </c>
      <c r="BC11" s="243" t="s">
        <v>188</v>
      </c>
      <c r="BD11" s="243" t="s">
        <v>188</v>
      </c>
      <c r="BE11" s="243" t="s">
        <v>188</v>
      </c>
      <c r="BF11" s="245">
        <v>4.8791500000000001</v>
      </c>
      <c r="BG11" s="243" t="s">
        <v>188</v>
      </c>
      <c r="BH11" s="243" t="s">
        <v>188</v>
      </c>
      <c r="BI11" s="244" t="s">
        <v>188</v>
      </c>
      <c r="BJ11" s="243" t="s">
        <v>188</v>
      </c>
      <c r="BK11" s="243" t="s">
        <v>188</v>
      </c>
      <c r="BL11" s="243" t="s">
        <v>188</v>
      </c>
      <c r="BM11" s="245">
        <v>686.81564700000001</v>
      </c>
      <c r="BN11" s="243" t="s">
        <v>188</v>
      </c>
      <c r="BO11" s="243" t="s">
        <v>188</v>
      </c>
      <c r="BP11" s="245">
        <v>25.691127999999999</v>
      </c>
      <c r="BQ11" s="243" t="s">
        <v>188</v>
      </c>
      <c r="BR11" s="243" t="s">
        <v>188</v>
      </c>
      <c r="BS11" s="243" t="s">
        <v>188</v>
      </c>
      <c r="BT11" s="243" t="s">
        <v>188</v>
      </c>
      <c r="BU11" s="243" t="s">
        <v>188</v>
      </c>
      <c r="BV11" s="243" t="s">
        <v>188</v>
      </c>
      <c r="BW11" s="243" t="s">
        <v>188</v>
      </c>
      <c r="BX11" s="245">
        <v>25.691127999999999</v>
      </c>
      <c r="BY11" s="243" t="s">
        <v>188</v>
      </c>
      <c r="BZ11" s="243" t="s">
        <v>188</v>
      </c>
      <c r="CA11" s="245">
        <v>234.52051</v>
      </c>
      <c r="CB11" s="243" t="s">
        <v>188</v>
      </c>
      <c r="CC11" s="243" t="s">
        <v>188</v>
      </c>
      <c r="CD11" s="243" t="s">
        <v>188</v>
      </c>
      <c r="CE11" s="243" t="s">
        <v>188</v>
      </c>
      <c r="CF11" s="243" t="s">
        <v>188</v>
      </c>
      <c r="CG11" s="243" t="s">
        <v>188</v>
      </c>
      <c r="CH11" s="243" t="s">
        <v>188</v>
      </c>
      <c r="CI11" s="243" t="s">
        <v>188</v>
      </c>
      <c r="CJ11" s="245">
        <v>19.702867999999999</v>
      </c>
      <c r="CK11" s="243" t="s">
        <v>188</v>
      </c>
      <c r="CL11" s="243" t="s">
        <v>188</v>
      </c>
      <c r="CM11" s="244" t="s">
        <v>188</v>
      </c>
      <c r="CN11" s="243" t="s">
        <v>188</v>
      </c>
      <c r="CO11" s="243" t="s">
        <v>188</v>
      </c>
      <c r="CP11" s="243" t="s">
        <v>188</v>
      </c>
      <c r="CQ11" s="245">
        <v>574.277646</v>
      </c>
      <c r="CR11" s="243" t="s">
        <v>188</v>
      </c>
      <c r="CS11" s="243" t="s">
        <v>188</v>
      </c>
      <c r="CT11" s="245">
        <v>36.585253000000002</v>
      </c>
      <c r="CU11" s="243" t="s">
        <v>188</v>
      </c>
      <c r="CV11" s="243" t="s">
        <v>188</v>
      </c>
      <c r="CW11" s="243" t="s">
        <v>188</v>
      </c>
      <c r="CX11" s="243" t="s">
        <v>188</v>
      </c>
      <c r="CY11" s="243" t="s">
        <v>188</v>
      </c>
      <c r="CZ11" s="243" t="s">
        <v>188</v>
      </c>
      <c r="DA11" s="243" t="s">
        <v>188</v>
      </c>
      <c r="DB11" s="245">
        <v>36.585253000000002</v>
      </c>
      <c r="DC11" s="243" t="s">
        <v>188</v>
      </c>
      <c r="DD11" s="243" t="s">
        <v>188</v>
      </c>
      <c r="DE11" s="245">
        <v>301.28481599999998</v>
      </c>
      <c r="DF11" s="243" t="s">
        <v>188</v>
      </c>
      <c r="DG11" s="243" t="s">
        <v>188</v>
      </c>
      <c r="DH11" s="243" t="s">
        <v>188</v>
      </c>
      <c r="DI11" s="243" t="s">
        <v>188</v>
      </c>
      <c r="DJ11" s="243" t="s">
        <v>188</v>
      </c>
      <c r="DK11" s="243" t="s">
        <v>188</v>
      </c>
      <c r="DL11" s="243" t="s">
        <v>188</v>
      </c>
      <c r="DM11" s="243" t="s">
        <v>188</v>
      </c>
      <c r="DN11" s="245">
        <v>18.506415000000001</v>
      </c>
      <c r="DO11" s="243" t="s">
        <v>188</v>
      </c>
      <c r="DP11" s="243" t="s">
        <v>188</v>
      </c>
      <c r="DQ11" s="244" t="s">
        <v>188</v>
      </c>
      <c r="DR11" s="243" t="s">
        <v>188</v>
      </c>
      <c r="DS11" s="243" t="s">
        <v>188</v>
      </c>
      <c r="DT11" s="243" t="s">
        <v>188</v>
      </c>
      <c r="DU11" s="245">
        <v>806.119192</v>
      </c>
      <c r="DV11" s="243" t="s">
        <v>188</v>
      </c>
      <c r="DW11" s="243" t="s">
        <v>188</v>
      </c>
      <c r="DX11" s="245">
        <v>145.25460899999999</v>
      </c>
      <c r="DY11" s="243" t="s">
        <v>188</v>
      </c>
      <c r="DZ11" s="243" t="s">
        <v>188</v>
      </c>
      <c r="EA11" s="243" t="s">
        <v>188</v>
      </c>
      <c r="EB11" s="243" t="s">
        <v>188</v>
      </c>
      <c r="EC11" s="243" t="s">
        <v>188</v>
      </c>
      <c r="ED11" s="243" t="s">
        <v>188</v>
      </c>
      <c r="EE11" s="243" t="s">
        <v>188</v>
      </c>
      <c r="EF11" s="245">
        <v>145.25460899999999</v>
      </c>
      <c r="EG11" s="243" t="s">
        <v>188</v>
      </c>
      <c r="EH11" s="243" t="s">
        <v>188</v>
      </c>
      <c r="EI11" s="245">
        <v>195.29352900000001</v>
      </c>
      <c r="EJ11" s="243" t="s">
        <v>188</v>
      </c>
      <c r="EK11" s="243" t="s">
        <v>188</v>
      </c>
      <c r="EL11" s="243" t="s">
        <v>188</v>
      </c>
      <c r="EM11" s="243" t="s">
        <v>188</v>
      </c>
      <c r="EN11" s="243" t="s">
        <v>188</v>
      </c>
      <c r="EO11" s="243" t="s">
        <v>188</v>
      </c>
      <c r="EP11" s="243" t="s">
        <v>188</v>
      </c>
      <c r="EQ11" s="243" t="s">
        <v>188</v>
      </c>
      <c r="ER11" s="245">
        <v>17.668037000000002</v>
      </c>
      <c r="ES11" s="243" t="s">
        <v>188</v>
      </c>
      <c r="ET11" s="243" t="s">
        <v>188</v>
      </c>
      <c r="EU11" s="244" t="s">
        <v>188</v>
      </c>
    </row>
    <row r="12" spans="1:151" hidden="1" x14ac:dyDescent="0.25">
      <c r="A12" s="229" t="s">
        <v>298</v>
      </c>
      <c r="B12" s="243" t="s">
        <v>188</v>
      </c>
      <c r="C12" s="243" t="s">
        <v>188</v>
      </c>
      <c r="D12" s="243" t="s">
        <v>188</v>
      </c>
      <c r="E12" s="245">
        <v>751.29540599999996</v>
      </c>
      <c r="F12" s="243" t="s">
        <v>188</v>
      </c>
      <c r="G12" s="243" t="s">
        <v>188</v>
      </c>
      <c r="H12" s="245">
        <v>12.991405</v>
      </c>
      <c r="I12" s="243" t="s">
        <v>188</v>
      </c>
      <c r="J12" s="243" t="s">
        <v>188</v>
      </c>
      <c r="K12" s="243" t="s">
        <v>188</v>
      </c>
      <c r="L12" s="243" t="s">
        <v>188</v>
      </c>
      <c r="M12" s="243" t="s">
        <v>188</v>
      </c>
      <c r="N12" s="243" t="s">
        <v>188</v>
      </c>
      <c r="O12" s="243" t="s">
        <v>188</v>
      </c>
      <c r="P12" s="245">
        <v>12.991405</v>
      </c>
      <c r="Q12" s="243" t="s">
        <v>188</v>
      </c>
      <c r="R12" s="243" t="s">
        <v>188</v>
      </c>
      <c r="S12" s="243" t="s">
        <v>188</v>
      </c>
      <c r="T12" s="243" t="s">
        <v>188</v>
      </c>
      <c r="U12" s="243" t="s">
        <v>188</v>
      </c>
      <c r="V12" s="243" t="s">
        <v>188</v>
      </c>
      <c r="W12" s="243" t="s">
        <v>188</v>
      </c>
      <c r="X12" s="243" t="s">
        <v>188</v>
      </c>
      <c r="Y12" s="243" t="s">
        <v>188</v>
      </c>
      <c r="Z12" s="243" t="s">
        <v>188</v>
      </c>
      <c r="AA12" s="243" t="s">
        <v>188</v>
      </c>
      <c r="AB12" s="243" t="s">
        <v>188</v>
      </c>
      <c r="AC12" s="243" t="s">
        <v>188</v>
      </c>
      <c r="AD12" s="243" t="s">
        <v>188</v>
      </c>
      <c r="AE12" s="244" t="s">
        <v>188</v>
      </c>
      <c r="AF12" s="243" t="s">
        <v>188</v>
      </c>
      <c r="AG12" s="243" t="s">
        <v>188</v>
      </c>
      <c r="AH12" s="243" t="s">
        <v>188</v>
      </c>
      <c r="AI12" s="245">
        <v>896.65942399999994</v>
      </c>
      <c r="AJ12" s="243" t="s">
        <v>188</v>
      </c>
      <c r="AK12" s="243" t="s">
        <v>188</v>
      </c>
      <c r="AL12" s="245">
        <v>16.347942</v>
      </c>
      <c r="AM12" s="243" t="s">
        <v>188</v>
      </c>
      <c r="AN12" s="243" t="s">
        <v>188</v>
      </c>
      <c r="AO12" s="243" t="s">
        <v>188</v>
      </c>
      <c r="AP12" s="243" t="s">
        <v>188</v>
      </c>
      <c r="AQ12" s="243" t="s">
        <v>188</v>
      </c>
      <c r="AR12" s="243" t="s">
        <v>188</v>
      </c>
      <c r="AS12" s="243" t="s">
        <v>188</v>
      </c>
      <c r="AT12" s="245">
        <v>16.347942</v>
      </c>
      <c r="AU12" s="243" t="s">
        <v>188</v>
      </c>
      <c r="AV12" s="243" t="s">
        <v>188</v>
      </c>
      <c r="AW12" s="243" t="s">
        <v>188</v>
      </c>
      <c r="AX12" s="243" t="s">
        <v>188</v>
      </c>
      <c r="AY12" s="243" t="s">
        <v>188</v>
      </c>
      <c r="AZ12" s="243" t="s">
        <v>188</v>
      </c>
      <c r="BA12" s="243" t="s">
        <v>188</v>
      </c>
      <c r="BB12" s="243" t="s">
        <v>188</v>
      </c>
      <c r="BC12" s="243" t="s">
        <v>188</v>
      </c>
      <c r="BD12" s="243" t="s">
        <v>188</v>
      </c>
      <c r="BE12" s="243" t="s">
        <v>188</v>
      </c>
      <c r="BF12" s="243" t="s">
        <v>188</v>
      </c>
      <c r="BG12" s="243" t="s">
        <v>188</v>
      </c>
      <c r="BH12" s="243" t="s">
        <v>188</v>
      </c>
      <c r="BI12" s="244" t="s">
        <v>188</v>
      </c>
      <c r="BJ12" s="243" t="s">
        <v>188</v>
      </c>
      <c r="BK12" s="243" t="s">
        <v>188</v>
      </c>
      <c r="BL12" s="243" t="s">
        <v>188</v>
      </c>
      <c r="BM12" s="245">
        <v>686.81564700000001</v>
      </c>
      <c r="BN12" s="243" t="s">
        <v>188</v>
      </c>
      <c r="BO12" s="243" t="s">
        <v>188</v>
      </c>
      <c r="BP12" s="245">
        <v>25.691127999999999</v>
      </c>
      <c r="BQ12" s="243" t="s">
        <v>188</v>
      </c>
      <c r="BR12" s="243" t="s">
        <v>188</v>
      </c>
      <c r="BS12" s="243" t="s">
        <v>188</v>
      </c>
      <c r="BT12" s="243" t="s">
        <v>188</v>
      </c>
      <c r="BU12" s="243" t="s">
        <v>188</v>
      </c>
      <c r="BV12" s="243" t="s">
        <v>188</v>
      </c>
      <c r="BW12" s="243" t="s">
        <v>188</v>
      </c>
      <c r="BX12" s="245">
        <v>25.691127999999999</v>
      </c>
      <c r="BY12" s="243" t="s">
        <v>188</v>
      </c>
      <c r="BZ12" s="243" t="s">
        <v>188</v>
      </c>
      <c r="CA12" s="243" t="s">
        <v>188</v>
      </c>
      <c r="CB12" s="243" t="s">
        <v>188</v>
      </c>
      <c r="CC12" s="243" t="s">
        <v>188</v>
      </c>
      <c r="CD12" s="243" t="s">
        <v>188</v>
      </c>
      <c r="CE12" s="243" t="s">
        <v>188</v>
      </c>
      <c r="CF12" s="243" t="s">
        <v>188</v>
      </c>
      <c r="CG12" s="243" t="s">
        <v>188</v>
      </c>
      <c r="CH12" s="243" t="s">
        <v>188</v>
      </c>
      <c r="CI12" s="243" t="s">
        <v>188</v>
      </c>
      <c r="CJ12" s="243" t="s">
        <v>188</v>
      </c>
      <c r="CK12" s="243" t="s">
        <v>188</v>
      </c>
      <c r="CL12" s="243" t="s">
        <v>188</v>
      </c>
      <c r="CM12" s="244" t="s">
        <v>188</v>
      </c>
      <c r="CN12" s="243" t="s">
        <v>188</v>
      </c>
      <c r="CO12" s="243" t="s">
        <v>188</v>
      </c>
      <c r="CP12" s="243" t="s">
        <v>188</v>
      </c>
      <c r="CQ12" s="245">
        <v>574.277646</v>
      </c>
      <c r="CR12" s="243" t="s">
        <v>188</v>
      </c>
      <c r="CS12" s="243" t="s">
        <v>188</v>
      </c>
      <c r="CT12" s="245">
        <v>36.585253000000002</v>
      </c>
      <c r="CU12" s="243" t="s">
        <v>188</v>
      </c>
      <c r="CV12" s="243" t="s">
        <v>188</v>
      </c>
      <c r="CW12" s="243" t="s">
        <v>188</v>
      </c>
      <c r="CX12" s="243" t="s">
        <v>188</v>
      </c>
      <c r="CY12" s="243" t="s">
        <v>188</v>
      </c>
      <c r="CZ12" s="243" t="s">
        <v>188</v>
      </c>
      <c r="DA12" s="243" t="s">
        <v>188</v>
      </c>
      <c r="DB12" s="245">
        <v>36.585253000000002</v>
      </c>
      <c r="DC12" s="243" t="s">
        <v>188</v>
      </c>
      <c r="DD12" s="243" t="s">
        <v>188</v>
      </c>
      <c r="DE12" s="243" t="s">
        <v>188</v>
      </c>
      <c r="DF12" s="243" t="s">
        <v>188</v>
      </c>
      <c r="DG12" s="243" t="s">
        <v>188</v>
      </c>
      <c r="DH12" s="243" t="s">
        <v>188</v>
      </c>
      <c r="DI12" s="243" t="s">
        <v>188</v>
      </c>
      <c r="DJ12" s="243" t="s">
        <v>188</v>
      </c>
      <c r="DK12" s="243" t="s">
        <v>188</v>
      </c>
      <c r="DL12" s="243" t="s">
        <v>188</v>
      </c>
      <c r="DM12" s="243" t="s">
        <v>188</v>
      </c>
      <c r="DN12" s="243" t="s">
        <v>188</v>
      </c>
      <c r="DO12" s="243" t="s">
        <v>188</v>
      </c>
      <c r="DP12" s="243" t="s">
        <v>188</v>
      </c>
      <c r="DQ12" s="244" t="s">
        <v>188</v>
      </c>
      <c r="DR12" s="243" t="s">
        <v>188</v>
      </c>
      <c r="DS12" s="243" t="s">
        <v>188</v>
      </c>
      <c r="DT12" s="243" t="s">
        <v>188</v>
      </c>
      <c r="DU12" s="245">
        <v>806.119192</v>
      </c>
      <c r="DV12" s="243" t="s">
        <v>188</v>
      </c>
      <c r="DW12" s="243" t="s">
        <v>188</v>
      </c>
      <c r="DX12" s="245">
        <v>145.25460899999999</v>
      </c>
      <c r="DY12" s="243" t="s">
        <v>188</v>
      </c>
      <c r="DZ12" s="243" t="s">
        <v>188</v>
      </c>
      <c r="EA12" s="243" t="s">
        <v>188</v>
      </c>
      <c r="EB12" s="243" t="s">
        <v>188</v>
      </c>
      <c r="EC12" s="243" t="s">
        <v>188</v>
      </c>
      <c r="ED12" s="243" t="s">
        <v>188</v>
      </c>
      <c r="EE12" s="243" t="s">
        <v>188</v>
      </c>
      <c r="EF12" s="245">
        <v>145.25460899999999</v>
      </c>
      <c r="EG12" s="243" t="s">
        <v>188</v>
      </c>
      <c r="EH12" s="243" t="s">
        <v>188</v>
      </c>
      <c r="EI12" s="243" t="s">
        <v>188</v>
      </c>
      <c r="EJ12" s="243" t="s">
        <v>188</v>
      </c>
      <c r="EK12" s="243" t="s">
        <v>188</v>
      </c>
      <c r="EL12" s="243" t="s">
        <v>188</v>
      </c>
      <c r="EM12" s="243" t="s">
        <v>188</v>
      </c>
      <c r="EN12" s="243" t="s">
        <v>188</v>
      </c>
      <c r="EO12" s="243" t="s">
        <v>188</v>
      </c>
      <c r="EP12" s="243" t="s">
        <v>188</v>
      </c>
      <c r="EQ12" s="243" t="s">
        <v>188</v>
      </c>
      <c r="ER12" s="243" t="s">
        <v>188</v>
      </c>
      <c r="ES12" s="243" t="s">
        <v>188</v>
      </c>
      <c r="ET12" s="243" t="s">
        <v>188</v>
      </c>
      <c r="EU12" s="244" t="s">
        <v>188</v>
      </c>
    </row>
    <row r="13" spans="1:151" hidden="1" x14ac:dyDescent="0.25">
      <c r="A13" s="229" t="s">
        <v>299</v>
      </c>
      <c r="B13" s="243" t="s">
        <v>188</v>
      </c>
      <c r="C13" s="243" t="s">
        <v>188</v>
      </c>
      <c r="D13" s="243" t="s">
        <v>188</v>
      </c>
      <c r="E13" s="243" t="s">
        <v>188</v>
      </c>
      <c r="F13" s="243" t="s">
        <v>188</v>
      </c>
      <c r="G13" s="243" t="s">
        <v>188</v>
      </c>
      <c r="H13" s="243" t="s">
        <v>188</v>
      </c>
      <c r="I13" s="243" t="s">
        <v>188</v>
      </c>
      <c r="J13" s="243" t="s">
        <v>188</v>
      </c>
      <c r="K13" s="243" t="s">
        <v>188</v>
      </c>
      <c r="L13" s="243" t="s">
        <v>188</v>
      </c>
      <c r="M13" s="243" t="s">
        <v>188</v>
      </c>
      <c r="N13" s="243" t="s">
        <v>188</v>
      </c>
      <c r="O13" s="243" t="s">
        <v>188</v>
      </c>
      <c r="P13" s="243" t="s">
        <v>188</v>
      </c>
      <c r="Q13" s="243" t="s">
        <v>188</v>
      </c>
      <c r="R13" s="243" t="s">
        <v>188</v>
      </c>
      <c r="S13" s="243" t="s">
        <v>188</v>
      </c>
      <c r="T13" s="243" t="s">
        <v>188</v>
      </c>
      <c r="U13" s="243" t="s">
        <v>188</v>
      </c>
      <c r="V13" s="243" t="s">
        <v>188</v>
      </c>
      <c r="W13" s="243" t="s">
        <v>188</v>
      </c>
      <c r="X13" s="243" t="s">
        <v>188</v>
      </c>
      <c r="Y13" s="243" t="s">
        <v>188</v>
      </c>
      <c r="Z13" s="243" t="s">
        <v>188</v>
      </c>
      <c r="AA13" s="243" t="s">
        <v>188</v>
      </c>
      <c r="AB13" s="243" t="s">
        <v>188</v>
      </c>
      <c r="AC13" s="243" t="s">
        <v>188</v>
      </c>
      <c r="AD13" s="243" t="s">
        <v>188</v>
      </c>
      <c r="AE13" s="244" t="s">
        <v>188</v>
      </c>
      <c r="AF13" s="243" t="s">
        <v>188</v>
      </c>
      <c r="AG13" s="243" t="s">
        <v>188</v>
      </c>
      <c r="AH13" s="243" t="s">
        <v>188</v>
      </c>
      <c r="AI13" s="243" t="s">
        <v>188</v>
      </c>
      <c r="AJ13" s="243" t="s">
        <v>188</v>
      </c>
      <c r="AK13" s="243" t="s">
        <v>188</v>
      </c>
      <c r="AL13" s="243" t="s">
        <v>188</v>
      </c>
      <c r="AM13" s="243" t="s">
        <v>188</v>
      </c>
      <c r="AN13" s="243" t="s">
        <v>188</v>
      </c>
      <c r="AO13" s="243" t="s">
        <v>188</v>
      </c>
      <c r="AP13" s="243" t="s">
        <v>188</v>
      </c>
      <c r="AQ13" s="243" t="s">
        <v>188</v>
      </c>
      <c r="AR13" s="243" t="s">
        <v>188</v>
      </c>
      <c r="AS13" s="243" t="s">
        <v>188</v>
      </c>
      <c r="AT13" s="243" t="s">
        <v>188</v>
      </c>
      <c r="AU13" s="243" t="s">
        <v>188</v>
      </c>
      <c r="AV13" s="243" t="s">
        <v>188</v>
      </c>
      <c r="AW13" s="243" t="s">
        <v>188</v>
      </c>
      <c r="AX13" s="243" t="s">
        <v>188</v>
      </c>
      <c r="AY13" s="243" t="s">
        <v>188</v>
      </c>
      <c r="AZ13" s="243" t="s">
        <v>188</v>
      </c>
      <c r="BA13" s="243" t="s">
        <v>188</v>
      </c>
      <c r="BB13" s="243" t="s">
        <v>188</v>
      </c>
      <c r="BC13" s="243" t="s">
        <v>188</v>
      </c>
      <c r="BD13" s="243" t="s">
        <v>188</v>
      </c>
      <c r="BE13" s="243" t="s">
        <v>188</v>
      </c>
      <c r="BF13" s="243" t="s">
        <v>188</v>
      </c>
      <c r="BG13" s="243" t="s">
        <v>188</v>
      </c>
      <c r="BH13" s="243" t="s">
        <v>188</v>
      </c>
      <c r="BI13" s="244" t="s">
        <v>188</v>
      </c>
      <c r="BJ13" s="243" t="s">
        <v>188</v>
      </c>
      <c r="BK13" s="243" t="s">
        <v>188</v>
      </c>
      <c r="BL13" s="243" t="s">
        <v>188</v>
      </c>
      <c r="BM13" s="243" t="s">
        <v>188</v>
      </c>
      <c r="BN13" s="243" t="s">
        <v>188</v>
      </c>
      <c r="BO13" s="243" t="s">
        <v>188</v>
      </c>
      <c r="BP13" s="243" t="s">
        <v>188</v>
      </c>
      <c r="BQ13" s="243" t="s">
        <v>188</v>
      </c>
      <c r="BR13" s="243" t="s">
        <v>188</v>
      </c>
      <c r="BS13" s="243" t="s">
        <v>188</v>
      </c>
      <c r="BT13" s="243" t="s">
        <v>188</v>
      </c>
      <c r="BU13" s="243" t="s">
        <v>188</v>
      </c>
      <c r="BV13" s="243" t="s">
        <v>188</v>
      </c>
      <c r="BW13" s="243" t="s">
        <v>188</v>
      </c>
      <c r="BX13" s="243" t="s">
        <v>188</v>
      </c>
      <c r="BY13" s="243" t="s">
        <v>188</v>
      </c>
      <c r="BZ13" s="243" t="s">
        <v>188</v>
      </c>
      <c r="CA13" s="243" t="s">
        <v>188</v>
      </c>
      <c r="CB13" s="243" t="s">
        <v>188</v>
      </c>
      <c r="CC13" s="243" t="s">
        <v>188</v>
      </c>
      <c r="CD13" s="243" t="s">
        <v>188</v>
      </c>
      <c r="CE13" s="243" t="s">
        <v>188</v>
      </c>
      <c r="CF13" s="243" t="s">
        <v>188</v>
      </c>
      <c r="CG13" s="243" t="s">
        <v>188</v>
      </c>
      <c r="CH13" s="243" t="s">
        <v>188</v>
      </c>
      <c r="CI13" s="243" t="s">
        <v>188</v>
      </c>
      <c r="CJ13" s="243" t="s">
        <v>188</v>
      </c>
      <c r="CK13" s="243" t="s">
        <v>188</v>
      </c>
      <c r="CL13" s="243" t="s">
        <v>188</v>
      </c>
      <c r="CM13" s="244" t="s">
        <v>188</v>
      </c>
      <c r="CN13" s="243" t="s">
        <v>188</v>
      </c>
      <c r="CO13" s="243" t="s">
        <v>188</v>
      </c>
      <c r="CP13" s="243" t="s">
        <v>188</v>
      </c>
      <c r="CQ13" s="243" t="s">
        <v>188</v>
      </c>
      <c r="CR13" s="243" t="s">
        <v>188</v>
      </c>
      <c r="CS13" s="243" t="s">
        <v>188</v>
      </c>
      <c r="CT13" s="243" t="s">
        <v>188</v>
      </c>
      <c r="CU13" s="243" t="s">
        <v>188</v>
      </c>
      <c r="CV13" s="243" t="s">
        <v>188</v>
      </c>
      <c r="CW13" s="243" t="s">
        <v>188</v>
      </c>
      <c r="CX13" s="243" t="s">
        <v>188</v>
      </c>
      <c r="CY13" s="243" t="s">
        <v>188</v>
      </c>
      <c r="CZ13" s="243" t="s">
        <v>188</v>
      </c>
      <c r="DA13" s="243" t="s">
        <v>188</v>
      </c>
      <c r="DB13" s="243" t="s">
        <v>188</v>
      </c>
      <c r="DC13" s="243" t="s">
        <v>188</v>
      </c>
      <c r="DD13" s="243" t="s">
        <v>188</v>
      </c>
      <c r="DE13" s="243" t="s">
        <v>188</v>
      </c>
      <c r="DF13" s="243" t="s">
        <v>188</v>
      </c>
      <c r="DG13" s="243" t="s">
        <v>188</v>
      </c>
      <c r="DH13" s="243" t="s">
        <v>188</v>
      </c>
      <c r="DI13" s="243" t="s">
        <v>188</v>
      </c>
      <c r="DJ13" s="243" t="s">
        <v>188</v>
      </c>
      <c r="DK13" s="243" t="s">
        <v>188</v>
      </c>
      <c r="DL13" s="243" t="s">
        <v>188</v>
      </c>
      <c r="DM13" s="243" t="s">
        <v>188</v>
      </c>
      <c r="DN13" s="243" t="s">
        <v>188</v>
      </c>
      <c r="DO13" s="243" t="s">
        <v>188</v>
      </c>
      <c r="DP13" s="243" t="s">
        <v>188</v>
      </c>
      <c r="DQ13" s="244" t="s">
        <v>188</v>
      </c>
      <c r="DR13" s="243" t="s">
        <v>188</v>
      </c>
      <c r="DS13" s="243" t="s">
        <v>188</v>
      </c>
      <c r="DT13" s="243" t="s">
        <v>188</v>
      </c>
      <c r="DU13" s="243" t="s">
        <v>188</v>
      </c>
      <c r="DV13" s="243" t="s">
        <v>188</v>
      </c>
      <c r="DW13" s="243" t="s">
        <v>188</v>
      </c>
      <c r="DX13" s="243" t="s">
        <v>188</v>
      </c>
      <c r="DY13" s="243" t="s">
        <v>188</v>
      </c>
      <c r="DZ13" s="243" t="s">
        <v>188</v>
      </c>
      <c r="EA13" s="243" t="s">
        <v>188</v>
      </c>
      <c r="EB13" s="243" t="s">
        <v>188</v>
      </c>
      <c r="EC13" s="243" t="s">
        <v>188</v>
      </c>
      <c r="ED13" s="243" t="s">
        <v>188</v>
      </c>
      <c r="EE13" s="243" t="s">
        <v>188</v>
      </c>
      <c r="EF13" s="243" t="s">
        <v>188</v>
      </c>
      <c r="EG13" s="243" t="s">
        <v>188</v>
      </c>
      <c r="EH13" s="243" t="s">
        <v>188</v>
      </c>
      <c r="EI13" s="243" t="s">
        <v>188</v>
      </c>
      <c r="EJ13" s="243" t="s">
        <v>188</v>
      </c>
      <c r="EK13" s="243" t="s">
        <v>188</v>
      </c>
      <c r="EL13" s="243" t="s">
        <v>188</v>
      </c>
      <c r="EM13" s="243" t="s">
        <v>188</v>
      </c>
      <c r="EN13" s="243" t="s">
        <v>188</v>
      </c>
      <c r="EO13" s="243" t="s">
        <v>188</v>
      </c>
      <c r="EP13" s="243" t="s">
        <v>188</v>
      </c>
      <c r="EQ13" s="243" t="s">
        <v>188</v>
      </c>
      <c r="ER13" s="243" t="s">
        <v>188</v>
      </c>
      <c r="ES13" s="243" t="s">
        <v>188</v>
      </c>
      <c r="ET13" s="243" t="s">
        <v>188</v>
      </c>
      <c r="EU13" s="244" t="s">
        <v>188</v>
      </c>
    </row>
    <row r="14" spans="1:151" hidden="1" x14ac:dyDescent="0.25">
      <c r="A14" s="229" t="s">
        <v>300</v>
      </c>
      <c r="B14" s="243" t="s">
        <v>188</v>
      </c>
      <c r="C14" s="243" t="s">
        <v>188</v>
      </c>
      <c r="D14" s="243" t="s">
        <v>188</v>
      </c>
      <c r="E14" s="243" t="s">
        <v>188</v>
      </c>
      <c r="F14" s="243" t="s">
        <v>188</v>
      </c>
      <c r="G14" s="243" t="s">
        <v>188</v>
      </c>
      <c r="H14" s="243" t="s">
        <v>188</v>
      </c>
      <c r="I14" s="243" t="s">
        <v>188</v>
      </c>
      <c r="J14" s="243" t="s">
        <v>188</v>
      </c>
      <c r="K14" s="243" t="s">
        <v>188</v>
      </c>
      <c r="L14" s="243" t="s">
        <v>188</v>
      </c>
      <c r="M14" s="243" t="s">
        <v>188</v>
      </c>
      <c r="N14" s="243" t="s">
        <v>188</v>
      </c>
      <c r="O14" s="243" t="s">
        <v>188</v>
      </c>
      <c r="P14" s="243" t="s">
        <v>188</v>
      </c>
      <c r="Q14" s="243" t="s">
        <v>188</v>
      </c>
      <c r="R14" s="243" t="s">
        <v>188</v>
      </c>
      <c r="S14" s="245">
        <v>140.94866500000001</v>
      </c>
      <c r="T14" s="243" t="s">
        <v>188</v>
      </c>
      <c r="U14" s="243" t="s">
        <v>188</v>
      </c>
      <c r="V14" s="243" t="s">
        <v>188</v>
      </c>
      <c r="W14" s="243" t="s">
        <v>188</v>
      </c>
      <c r="X14" s="243" t="s">
        <v>188</v>
      </c>
      <c r="Y14" s="243" t="s">
        <v>188</v>
      </c>
      <c r="Z14" s="243" t="s">
        <v>188</v>
      </c>
      <c r="AA14" s="243" t="s">
        <v>188</v>
      </c>
      <c r="AB14" s="243" t="s">
        <v>188</v>
      </c>
      <c r="AC14" s="243" t="s">
        <v>188</v>
      </c>
      <c r="AD14" s="243" t="s">
        <v>188</v>
      </c>
      <c r="AE14" s="244" t="s">
        <v>188</v>
      </c>
      <c r="AF14" s="243" t="s">
        <v>188</v>
      </c>
      <c r="AG14" s="243" t="s">
        <v>188</v>
      </c>
      <c r="AH14" s="243" t="s">
        <v>188</v>
      </c>
      <c r="AI14" s="243" t="s">
        <v>188</v>
      </c>
      <c r="AJ14" s="243" t="s">
        <v>188</v>
      </c>
      <c r="AK14" s="243" t="s">
        <v>188</v>
      </c>
      <c r="AL14" s="243" t="s">
        <v>188</v>
      </c>
      <c r="AM14" s="243" t="s">
        <v>188</v>
      </c>
      <c r="AN14" s="243" t="s">
        <v>188</v>
      </c>
      <c r="AO14" s="243" t="s">
        <v>188</v>
      </c>
      <c r="AP14" s="243" t="s">
        <v>188</v>
      </c>
      <c r="AQ14" s="243" t="s">
        <v>188</v>
      </c>
      <c r="AR14" s="243" t="s">
        <v>188</v>
      </c>
      <c r="AS14" s="243" t="s">
        <v>188</v>
      </c>
      <c r="AT14" s="243" t="s">
        <v>188</v>
      </c>
      <c r="AU14" s="243" t="s">
        <v>188</v>
      </c>
      <c r="AV14" s="243" t="s">
        <v>188</v>
      </c>
      <c r="AW14" s="245">
        <v>172.679475</v>
      </c>
      <c r="AX14" s="243" t="s">
        <v>188</v>
      </c>
      <c r="AY14" s="243" t="s">
        <v>188</v>
      </c>
      <c r="AZ14" s="243" t="s">
        <v>188</v>
      </c>
      <c r="BA14" s="243" t="s">
        <v>188</v>
      </c>
      <c r="BB14" s="243" t="s">
        <v>188</v>
      </c>
      <c r="BC14" s="243" t="s">
        <v>188</v>
      </c>
      <c r="BD14" s="243" t="s">
        <v>188</v>
      </c>
      <c r="BE14" s="243" t="s">
        <v>188</v>
      </c>
      <c r="BF14" s="243" t="s">
        <v>188</v>
      </c>
      <c r="BG14" s="243" t="s">
        <v>188</v>
      </c>
      <c r="BH14" s="243" t="s">
        <v>188</v>
      </c>
      <c r="BI14" s="244" t="s">
        <v>188</v>
      </c>
      <c r="BJ14" s="243" t="s">
        <v>188</v>
      </c>
      <c r="BK14" s="243" t="s">
        <v>188</v>
      </c>
      <c r="BL14" s="243" t="s">
        <v>188</v>
      </c>
      <c r="BM14" s="243" t="s">
        <v>188</v>
      </c>
      <c r="BN14" s="243" t="s">
        <v>188</v>
      </c>
      <c r="BO14" s="243" t="s">
        <v>188</v>
      </c>
      <c r="BP14" s="243" t="s">
        <v>188</v>
      </c>
      <c r="BQ14" s="243" t="s">
        <v>188</v>
      </c>
      <c r="BR14" s="243" t="s">
        <v>188</v>
      </c>
      <c r="BS14" s="243" t="s">
        <v>188</v>
      </c>
      <c r="BT14" s="243" t="s">
        <v>188</v>
      </c>
      <c r="BU14" s="243" t="s">
        <v>188</v>
      </c>
      <c r="BV14" s="243" t="s">
        <v>188</v>
      </c>
      <c r="BW14" s="243" t="s">
        <v>188</v>
      </c>
      <c r="BX14" s="243" t="s">
        <v>188</v>
      </c>
      <c r="BY14" s="243" t="s">
        <v>188</v>
      </c>
      <c r="BZ14" s="243" t="s">
        <v>188</v>
      </c>
      <c r="CA14" s="245">
        <v>207.795252</v>
      </c>
      <c r="CB14" s="243" t="s">
        <v>188</v>
      </c>
      <c r="CC14" s="243" t="s">
        <v>188</v>
      </c>
      <c r="CD14" s="243" t="s">
        <v>188</v>
      </c>
      <c r="CE14" s="243" t="s">
        <v>188</v>
      </c>
      <c r="CF14" s="243" t="s">
        <v>188</v>
      </c>
      <c r="CG14" s="243" t="s">
        <v>188</v>
      </c>
      <c r="CH14" s="243" t="s">
        <v>188</v>
      </c>
      <c r="CI14" s="243" t="s">
        <v>188</v>
      </c>
      <c r="CJ14" s="243" t="s">
        <v>188</v>
      </c>
      <c r="CK14" s="243" t="s">
        <v>188</v>
      </c>
      <c r="CL14" s="243" t="s">
        <v>188</v>
      </c>
      <c r="CM14" s="244" t="s">
        <v>188</v>
      </c>
      <c r="CN14" s="243" t="s">
        <v>188</v>
      </c>
      <c r="CO14" s="243" t="s">
        <v>188</v>
      </c>
      <c r="CP14" s="243" t="s">
        <v>188</v>
      </c>
      <c r="CQ14" s="243" t="s">
        <v>188</v>
      </c>
      <c r="CR14" s="243" t="s">
        <v>188</v>
      </c>
      <c r="CS14" s="243" t="s">
        <v>188</v>
      </c>
      <c r="CT14" s="243" t="s">
        <v>188</v>
      </c>
      <c r="CU14" s="243" t="s">
        <v>188</v>
      </c>
      <c r="CV14" s="243" t="s">
        <v>188</v>
      </c>
      <c r="CW14" s="243" t="s">
        <v>188</v>
      </c>
      <c r="CX14" s="243" t="s">
        <v>188</v>
      </c>
      <c r="CY14" s="243" t="s">
        <v>188</v>
      </c>
      <c r="CZ14" s="243" t="s">
        <v>188</v>
      </c>
      <c r="DA14" s="243" t="s">
        <v>188</v>
      </c>
      <c r="DB14" s="243" t="s">
        <v>188</v>
      </c>
      <c r="DC14" s="243" t="s">
        <v>188</v>
      </c>
      <c r="DD14" s="243" t="s">
        <v>188</v>
      </c>
      <c r="DE14" s="245">
        <v>277.85335700000002</v>
      </c>
      <c r="DF14" s="243" t="s">
        <v>188</v>
      </c>
      <c r="DG14" s="243" t="s">
        <v>188</v>
      </c>
      <c r="DH14" s="243" t="s">
        <v>188</v>
      </c>
      <c r="DI14" s="243" t="s">
        <v>188</v>
      </c>
      <c r="DJ14" s="243" t="s">
        <v>188</v>
      </c>
      <c r="DK14" s="243" t="s">
        <v>188</v>
      </c>
      <c r="DL14" s="243" t="s">
        <v>188</v>
      </c>
      <c r="DM14" s="243" t="s">
        <v>188</v>
      </c>
      <c r="DN14" s="243" t="s">
        <v>188</v>
      </c>
      <c r="DO14" s="243" t="s">
        <v>188</v>
      </c>
      <c r="DP14" s="243" t="s">
        <v>188</v>
      </c>
      <c r="DQ14" s="244" t="s">
        <v>188</v>
      </c>
      <c r="DR14" s="243" t="s">
        <v>188</v>
      </c>
      <c r="DS14" s="243" t="s">
        <v>188</v>
      </c>
      <c r="DT14" s="243" t="s">
        <v>188</v>
      </c>
      <c r="DU14" s="243" t="s">
        <v>188</v>
      </c>
      <c r="DV14" s="243" t="s">
        <v>188</v>
      </c>
      <c r="DW14" s="243" t="s">
        <v>188</v>
      </c>
      <c r="DX14" s="243" t="s">
        <v>188</v>
      </c>
      <c r="DY14" s="243" t="s">
        <v>188</v>
      </c>
      <c r="DZ14" s="243" t="s">
        <v>188</v>
      </c>
      <c r="EA14" s="243" t="s">
        <v>188</v>
      </c>
      <c r="EB14" s="243" t="s">
        <v>188</v>
      </c>
      <c r="EC14" s="243" t="s">
        <v>188</v>
      </c>
      <c r="ED14" s="243" t="s">
        <v>188</v>
      </c>
      <c r="EE14" s="243" t="s">
        <v>188</v>
      </c>
      <c r="EF14" s="243" t="s">
        <v>188</v>
      </c>
      <c r="EG14" s="243" t="s">
        <v>188</v>
      </c>
      <c r="EH14" s="243" t="s">
        <v>188</v>
      </c>
      <c r="EI14" s="245">
        <v>179.286801</v>
      </c>
      <c r="EJ14" s="243" t="s">
        <v>188</v>
      </c>
      <c r="EK14" s="243" t="s">
        <v>188</v>
      </c>
      <c r="EL14" s="243" t="s">
        <v>188</v>
      </c>
      <c r="EM14" s="243" t="s">
        <v>188</v>
      </c>
      <c r="EN14" s="243" t="s">
        <v>188</v>
      </c>
      <c r="EO14" s="243" t="s">
        <v>188</v>
      </c>
      <c r="EP14" s="243" t="s">
        <v>188</v>
      </c>
      <c r="EQ14" s="243" t="s">
        <v>188</v>
      </c>
      <c r="ER14" s="243" t="s">
        <v>188</v>
      </c>
      <c r="ES14" s="243" t="s">
        <v>188</v>
      </c>
      <c r="ET14" s="243" t="s">
        <v>188</v>
      </c>
      <c r="EU14" s="244" t="s">
        <v>188</v>
      </c>
    </row>
    <row r="15" spans="1:151" hidden="1" x14ac:dyDescent="0.25">
      <c r="A15" s="229" t="s">
        <v>301</v>
      </c>
      <c r="B15" s="243" t="s">
        <v>188</v>
      </c>
      <c r="C15" s="243" t="s">
        <v>188</v>
      </c>
      <c r="D15" s="243" t="s">
        <v>188</v>
      </c>
      <c r="E15" s="243" t="s">
        <v>188</v>
      </c>
      <c r="F15" s="243" t="s">
        <v>188</v>
      </c>
      <c r="G15" s="243" t="s">
        <v>188</v>
      </c>
      <c r="H15" s="243" t="s">
        <v>188</v>
      </c>
      <c r="I15" s="243" t="s">
        <v>188</v>
      </c>
      <c r="J15" s="243" t="s">
        <v>188</v>
      </c>
      <c r="K15" s="243" t="s">
        <v>188</v>
      </c>
      <c r="L15" s="243" t="s">
        <v>188</v>
      </c>
      <c r="M15" s="243" t="s">
        <v>188</v>
      </c>
      <c r="N15" s="243" t="s">
        <v>188</v>
      </c>
      <c r="O15" s="243" t="s">
        <v>188</v>
      </c>
      <c r="P15" s="243" t="s">
        <v>188</v>
      </c>
      <c r="Q15" s="243" t="s">
        <v>188</v>
      </c>
      <c r="R15" s="243" t="s">
        <v>188</v>
      </c>
      <c r="S15" s="243" t="s">
        <v>188</v>
      </c>
      <c r="T15" s="243" t="s">
        <v>188</v>
      </c>
      <c r="U15" s="243" t="s">
        <v>188</v>
      </c>
      <c r="V15" s="243" t="s">
        <v>188</v>
      </c>
      <c r="W15" s="243" t="s">
        <v>188</v>
      </c>
      <c r="X15" s="243" t="s">
        <v>188</v>
      </c>
      <c r="Y15" s="243" t="s">
        <v>188</v>
      </c>
      <c r="Z15" s="243" t="s">
        <v>188</v>
      </c>
      <c r="AA15" s="243" t="s">
        <v>188</v>
      </c>
      <c r="AB15" s="243" t="s">
        <v>188</v>
      </c>
      <c r="AC15" s="243" t="s">
        <v>188</v>
      </c>
      <c r="AD15" s="243" t="s">
        <v>188</v>
      </c>
      <c r="AE15" s="244" t="s">
        <v>188</v>
      </c>
      <c r="AF15" s="243" t="s">
        <v>188</v>
      </c>
      <c r="AG15" s="243" t="s">
        <v>188</v>
      </c>
      <c r="AH15" s="243" t="s">
        <v>188</v>
      </c>
      <c r="AI15" s="243" t="s">
        <v>188</v>
      </c>
      <c r="AJ15" s="243" t="s">
        <v>188</v>
      </c>
      <c r="AK15" s="243" t="s">
        <v>188</v>
      </c>
      <c r="AL15" s="243" t="s">
        <v>188</v>
      </c>
      <c r="AM15" s="243" t="s">
        <v>188</v>
      </c>
      <c r="AN15" s="243" t="s">
        <v>188</v>
      </c>
      <c r="AO15" s="243" t="s">
        <v>188</v>
      </c>
      <c r="AP15" s="243" t="s">
        <v>188</v>
      </c>
      <c r="AQ15" s="243" t="s">
        <v>188</v>
      </c>
      <c r="AR15" s="243" t="s">
        <v>188</v>
      </c>
      <c r="AS15" s="243" t="s">
        <v>188</v>
      </c>
      <c r="AT15" s="243" t="s">
        <v>188</v>
      </c>
      <c r="AU15" s="243" t="s">
        <v>188</v>
      </c>
      <c r="AV15" s="243" t="s">
        <v>188</v>
      </c>
      <c r="AW15" s="243" t="s">
        <v>188</v>
      </c>
      <c r="AX15" s="243" t="s">
        <v>188</v>
      </c>
      <c r="AY15" s="243" t="s">
        <v>188</v>
      </c>
      <c r="AZ15" s="243" t="s">
        <v>188</v>
      </c>
      <c r="BA15" s="243" t="s">
        <v>188</v>
      </c>
      <c r="BB15" s="243" t="s">
        <v>188</v>
      </c>
      <c r="BC15" s="243" t="s">
        <v>188</v>
      </c>
      <c r="BD15" s="243" t="s">
        <v>188</v>
      </c>
      <c r="BE15" s="243" t="s">
        <v>188</v>
      </c>
      <c r="BF15" s="243" t="s">
        <v>188</v>
      </c>
      <c r="BG15" s="243" t="s">
        <v>188</v>
      </c>
      <c r="BH15" s="243" t="s">
        <v>188</v>
      </c>
      <c r="BI15" s="244" t="s">
        <v>188</v>
      </c>
      <c r="BJ15" s="243" t="s">
        <v>188</v>
      </c>
      <c r="BK15" s="243" t="s">
        <v>188</v>
      </c>
      <c r="BL15" s="243" t="s">
        <v>188</v>
      </c>
      <c r="BM15" s="243" t="s">
        <v>188</v>
      </c>
      <c r="BN15" s="243" t="s">
        <v>188</v>
      </c>
      <c r="BO15" s="243" t="s">
        <v>188</v>
      </c>
      <c r="BP15" s="243" t="s">
        <v>188</v>
      </c>
      <c r="BQ15" s="243" t="s">
        <v>188</v>
      </c>
      <c r="BR15" s="243" t="s">
        <v>188</v>
      </c>
      <c r="BS15" s="243" t="s">
        <v>188</v>
      </c>
      <c r="BT15" s="243" t="s">
        <v>188</v>
      </c>
      <c r="BU15" s="243" t="s">
        <v>188</v>
      </c>
      <c r="BV15" s="243" t="s">
        <v>188</v>
      </c>
      <c r="BW15" s="243" t="s">
        <v>188</v>
      </c>
      <c r="BX15" s="243" t="s">
        <v>188</v>
      </c>
      <c r="BY15" s="243" t="s">
        <v>188</v>
      </c>
      <c r="BZ15" s="243" t="s">
        <v>188</v>
      </c>
      <c r="CA15" s="243" t="s">
        <v>188</v>
      </c>
      <c r="CB15" s="243" t="s">
        <v>188</v>
      </c>
      <c r="CC15" s="243" t="s">
        <v>188</v>
      </c>
      <c r="CD15" s="243" t="s">
        <v>188</v>
      </c>
      <c r="CE15" s="243" t="s">
        <v>188</v>
      </c>
      <c r="CF15" s="243" t="s">
        <v>188</v>
      </c>
      <c r="CG15" s="243" t="s">
        <v>188</v>
      </c>
      <c r="CH15" s="243" t="s">
        <v>188</v>
      </c>
      <c r="CI15" s="243" t="s">
        <v>188</v>
      </c>
      <c r="CJ15" s="243" t="s">
        <v>188</v>
      </c>
      <c r="CK15" s="243" t="s">
        <v>188</v>
      </c>
      <c r="CL15" s="243" t="s">
        <v>188</v>
      </c>
      <c r="CM15" s="244" t="s">
        <v>188</v>
      </c>
      <c r="CN15" s="243" t="s">
        <v>188</v>
      </c>
      <c r="CO15" s="243" t="s">
        <v>188</v>
      </c>
      <c r="CP15" s="243" t="s">
        <v>188</v>
      </c>
      <c r="CQ15" s="243" t="s">
        <v>188</v>
      </c>
      <c r="CR15" s="243" t="s">
        <v>188</v>
      </c>
      <c r="CS15" s="243" t="s">
        <v>188</v>
      </c>
      <c r="CT15" s="243" t="s">
        <v>188</v>
      </c>
      <c r="CU15" s="243" t="s">
        <v>188</v>
      </c>
      <c r="CV15" s="243" t="s">
        <v>188</v>
      </c>
      <c r="CW15" s="243" t="s">
        <v>188</v>
      </c>
      <c r="CX15" s="243" t="s">
        <v>188</v>
      </c>
      <c r="CY15" s="243" t="s">
        <v>188</v>
      </c>
      <c r="CZ15" s="243" t="s">
        <v>188</v>
      </c>
      <c r="DA15" s="243" t="s">
        <v>188</v>
      </c>
      <c r="DB15" s="243" t="s">
        <v>188</v>
      </c>
      <c r="DC15" s="243" t="s">
        <v>188</v>
      </c>
      <c r="DD15" s="243" t="s">
        <v>188</v>
      </c>
      <c r="DE15" s="243" t="s">
        <v>188</v>
      </c>
      <c r="DF15" s="243" t="s">
        <v>188</v>
      </c>
      <c r="DG15" s="243" t="s">
        <v>188</v>
      </c>
      <c r="DH15" s="243" t="s">
        <v>188</v>
      </c>
      <c r="DI15" s="243" t="s">
        <v>188</v>
      </c>
      <c r="DJ15" s="243" t="s">
        <v>188</v>
      </c>
      <c r="DK15" s="243" t="s">
        <v>188</v>
      </c>
      <c r="DL15" s="243" t="s">
        <v>188</v>
      </c>
      <c r="DM15" s="243" t="s">
        <v>188</v>
      </c>
      <c r="DN15" s="243" t="s">
        <v>188</v>
      </c>
      <c r="DO15" s="243" t="s">
        <v>188</v>
      </c>
      <c r="DP15" s="243" t="s">
        <v>188</v>
      </c>
      <c r="DQ15" s="244" t="s">
        <v>188</v>
      </c>
      <c r="DR15" s="243" t="s">
        <v>188</v>
      </c>
      <c r="DS15" s="243" t="s">
        <v>188</v>
      </c>
      <c r="DT15" s="243" t="s">
        <v>188</v>
      </c>
      <c r="DU15" s="243" t="s">
        <v>188</v>
      </c>
      <c r="DV15" s="243" t="s">
        <v>188</v>
      </c>
      <c r="DW15" s="243" t="s">
        <v>188</v>
      </c>
      <c r="DX15" s="243" t="s">
        <v>188</v>
      </c>
      <c r="DY15" s="243" t="s">
        <v>188</v>
      </c>
      <c r="DZ15" s="243" t="s">
        <v>188</v>
      </c>
      <c r="EA15" s="243" t="s">
        <v>188</v>
      </c>
      <c r="EB15" s="243" t="s">
        <v>188</v>
      </c>
      <c r="EC15" s="243" t="s">
        <v>188</v>
      </c>
      <c r="ED15" s="243" t="s">
        <v>188</v>
      </c>
      <c r="EE15" s="243" t="s">
        <v>188</v>
      </c>
      <c r="EF15" s="243" t="s">
        <v>188</v>
      </c>
      <c r="EG15" s="243" t="s">
        <v>188</v>
      </c>
      <c r="EH15" s="243" t="s">
        <v>188</v>
      </c>
      <c r="EI15" s="243" t="s">
        <v>188</v>
      </c>
      <c r="EJ15" s="243" t="s">
        <v>188</v>
      </c>
      <c r="EK15" s="243" t="s">
        <v>188</v>
      </c>
      <c r="EL15" s="243" t="s">
        <v>188</v>
      </c>
      <c r="EM15" s="243" t="s">
        <v>188</v>
      </c>
      <c r="EN15" s="243" t="s">
        <v>188</v>
      </c>
      <c r="EO15" s="243" t="s">
        <v>188</v>
      </c>
      <c r="EP15" s="243" t="s">
        <v>188</v>
      </c>
      <c r="EQ15" s="243" t="s">
        <v>188</v>
      </c>
      <c r="ER15" s="243" t="s">
        <v>188</v>
      </c>
      <c r="ES15" s="243" t="s">
        <v>188</v>
      </c>
      <c r="ET15" s="243" t="s">
        <v>188</v>
      </c>
      <c r="EU15" s="244" t="s">
        <v>188</v>
      </c>
    </row>
    <row r="16" spans="1:151" hidden="1" x14ac:dyDescent="0.25">
      <c r="A16" s="229" t="s">
        <v>302</v>
      </c>
      <c r="B16" s="243" t="s">
        <v>188</v>
      </c>
      <c r="C16" s="243" t="s">
        <v>188</v>
      </c>
      <c r="D16" s="243" t="s">
        <v>188</v>
      </c>
      <c r="E16" s="243" t="s">
        <v>188</v>
      </c>
      <c r="F16" s="243" t="s">
        <v>188</v>
      </c>
      <c r="G16" s="243" t="s">
        <v>188</v>
      </c>
      <c r="H16" s="243" t="s">
        <v>188</v>
      </c>
      <c r="I16" s="243" t="s">
        <v>188</v>
      </c>
      <c r="J16" s="243" t="s">
        <v>188</v>
      </c>
      <c r="K16" s="243" t="s">
        <v>188</v>
      </c>
      <c r="L16" s="243" t="s">
        <v>188</v>
      </c>
      <c r="M16" s="243" t="s">
        <v>188</v>
      </c>
      <c r="N16" s="243" t="s">
        <v>188</v>
      </c>
      <c r="O16" s="243" t="s">
        <v>188</v>
      </c>
      <c r="P16" s="243" t="s">
        <v>188</v>
      </c>
      <c r="Q16" s="243" t="s">
        <v>188</v>
      </c>
      <c r="R16" s="243" t="s">
        <v>188</v>
      </c>
      <c r="S16" s="243" t="s">
        <v>188</v>
      </c>
      <c r="T16" s="243" t="s">
        <v>188</v>
      </c>
      <c r="U16" s="243" t="s">
        <v>188</v>
      </c>
      <c r="V16" s="243" t="s">
        <v>188</v>
      </c>
      <c r="W16" s="243" t="s">
        <v>188</v>
      </c>
      <c r="X16" s="243" t="s">
        <v>188</v>
      </c>
      <c r="Y16" s="243" t="s">
        <v>188</v>
      </c>
      <c r="Z16" s="243" t="s">
        <v>188</v>
      </c>
      <c r="AA16" s="243" t="s">
        <v>188</v>
      </c>
      <c r="AB16" s="245">
        <v>4.7859429999999996</v>
      </c>
      <c r="AC16" s="243" t="s">
        <v>188</v>
      </c>
      <c r="AD16" s="243" t="s">
        <v>188</v>
      </c>
      <c r="AE16" s="244" t="s">
        <v>188</v>
      </c>
      <c r="AF16" s="243" t="s">
        <v>188</v>
      </c>
      <c r="AG16" s="243" t="s">
        <v>188</v>
      </c>
      <c r="AH16" s="243" t="s">
        <v>188</v>
      </c>
      <c r="AI16" s="243" t="s">
        <v>188</v>
      </c>
      <c r="AJ16" s="243" t="s">
        <v>188</v>
      </c>
      <c r="AK16" s="243" t="s">
        <v>188</v>
      </c>
      <c r="AL16" s="243" t="s">
        <v>188</v>
      </c>
      <c r="AM16" s="243" t="s">
        <v>188</v>
      </c>
      <c r="AN16" s="243" t="s">
        <v>188</v>
      </c>
      <c r="AO16" s="243" t="s">
        <v>188</v>
      </c>
      <c r="AP16" s="243" t="s">
        <v>188</v>
      </c>
      <c r="AQ16" s="243" t="s">
        <v>188</v>
      </c>
      <c r="AR16" s="243" t="s">
        <v>188</v>
      </c>
      <c r="AS16" s="243" t="s">
        <v>188</v>
      </c>
      <c r="AT16" s="243" t="s">
        <v>188</v>
      </c>
      <c r="AU16" s="243" t="s">
        <v>188</v>
      </c>
      <c r="AV16" s="243" t="s">
        <v>188</v>
      </c>
      <c r="AW16" s="243" t="s">
        <v>188</v>
      </c>
      <c r="AX16" s="243" t="s">
        <v>188</v>
      </c>
      <c r="AY16" s="243" t="s">
        <v>188</v>
      </c>
      <c r="AZ16" s="243" t="s">
        <v>188</v>
      </c>
      <c r="BA16" s="243" t="s">
        <v>188</v>
      </c>
      <c r="BB16" s="243" t="s">
        <v>188</v>
      </c>
      <c r="BC16" s="243" t="s">
        <v>188</v>
      </c>
      <c r="BD16" s="243" t="s">
        <v>188</v>
      </c>
      <c r="BE16" s="243" t="s">
        <v>188</v>
      </c>
      <c r="BF16" s="245">
        <v>4.8791500000000001</v>
      </c>
      <c r="BG16" s="243" t="s">
        <v>188</v>
      </c>
      <c r="BH16" s="243" t="s">
        <v>188</v>
      </c>
      <c r="BI16" s="244" t="s">
        <v>188</v>
      </c>
      <c r="BJ16" s="243" t="s">
        <v>188</v>
      </c>
      <c r="BK16" s="243" t="s">
        <v>188</v>
      </c>
      <c r="BL16" s="243" t="s">
        <v>188</v>
      </c>
      <c r="BM16" s="243" t="s">
        <v>188</v>
      </c>
      <c r="BN16" s="243" t="s">
        <v>188</v>
      </c>
      <c r="BO16" s="243" t="s">
        <v>188</v>
      </c>
      <c r="BP16" s="243" t="s">
        <v>188</v>
      </c>
      <c r="BQ16" s="243" t="s">
        <v>188</v>
      </c>
      <c r="BR16" s="243" t="s">
        <v>188</v>
      </c>
      <c r="BS16" s="243" t="s">
        <v>188</v>
      </c>
      <c r="BT16" s="243" t="s">
        <v>188</v>
      </c>
      <c r="BU16" s="243" t="s">
        <v>188</v>
      </c>
      <c r="BV16" s="243" t="s">
        <v>188</v>
      </c>
      <c r="BW16" s="243" t="s">
        <v>188</v>
      </c>
      <c r="BX16" s="243" t="s">
        <v>188</v>
      </c>
      <c r="BY16" s="243" t="s">
        <v>188</v>
      </c>
      <c r="BZ16" s="243" t="s">
        <v>188</v>
      </c>
      <c r="CA16" s="243" t="s">
        <v>188</v>
      </c>
      <c r="CB16" s="243" t="s">
        <v>188</v>
      </c>
      <c r="CC16" s="243" t="s">
        <v>188</v>
      </c>
      <c r="CD16" s="243" t="s">
        <v>188</v>
      </c>
      <c r="CE16" s="243" t="s">
        <v>188</v>
      </c>
      <c r="CF16" s="243" t="s">
        <v>188</v>
      </c>
      <c r="CG16" s="243" t="s">
        <v>188</v>
      </c>
      <c r="CH16" s="243" t="s">
        <v>188</v>
      </c>
      <c r="CI16" s="243" t="s">
        <v>188</v>
      </c>
      <c r="CJ16" s="245">
        <v>19.702867999999999</v>
      </c>
      <c r="CK16" s="243" t="s">
        <v>188</v>
      </c>
      <c r="CL16" s="243" t="s">
        <v>188</v>
      </c>
      <c r="CM16" s="244" t="s">
        <v>188</v>
      </c>
      <c r="CN16" s="243" t="s">
        <v>188</v>
      </c>
      <c r="CO16" s="243" t="s">
        <v>188</v>
      </c>
      <c r="CP16" s="243" t="s">
        <v>188</v>
      </c>
      <c r="CQ16" s="243" t="s">
        <v>188</v>
      </c>
      <c r="CR16" s="243" t="s">
        <v>188</v>
      </c>
      <c r="CS16" s="243" t="s">
        <v>188</v>
      </c>
      <c r="CT16" s="243" t="s">
        <v>188</v>
      </c>
      <c r="CU16" s="243" t="s">
        <v>188</v>
      </c>
      <c r="CV16" s="243" t="s">
        <v>188</v>
      </c>
      <c r="CW16" s="243" t="s">
        <v>188</v>
      </c>
      <c r="CX16" s="243" t="s">
        <v>188</v>
      </c>
      <c r="CY16" s="243" t="s">
        <v>188</v>
      </c>
      <c r="CZ16" s="243" t="s">
        <v>188</v>
      </c>
      <c r="DA16" s="243" t="s">
        <v>188</v>
      </c>
      <c r="DB16" s="243" t="s">
        <v>188</v>
      </c>
      <c r="DC16" s="243" t="s">
        <v>188</v>
      </c>
      <c r="DD16" s="243" t="s">
        <v>188</v>
      </c>
      <c r="DE16" s="243" t="s">
        <v>188</v>
      </c>
      <c r="DF16" s="243" t="s">
        <v>188</v>
      </c>
      <c r="DG16" s="243" t="s">
        <v>188</v>
      </c>
      <c r="DH16" s="243" t="s">
        <v>188</v>
      </c>
      <c r="DI16" s="243" t="s">
        <v>188</v>
      </c>
      <c r="DJ16" s="243" t="s">
        <v>188</v>
      </c>
      <c r="DK16" s="243" t="s">
        <v>188</v>
      </c>
      <c r="DL16" s="243" t="s">
        <v>188</v>
      </c>
      <c r="DM16" s="243" t="s">
        <v>188</v>
      </c>
      <c r="DN16" s="245">
        <v>18.506415000000001</v>
      </c>
      <c r="DO16" s="243" t="s">
        <v>188</v>
      </c>
      <c r="DP16" s="243" t="s">
        <v>188</v>
      </c>
      <c r="DQ16" s="244" t="s">
        <v>188</v>
      </c>
      <c r="DR16" s="243" t="s">
        <v>188</v>
      </c>
      <c r="DS16" s="243" t="s">
        <v>188</v>
      </c>
      <c r="DT16" s="243" t="s">
        <v>188</v>
      </c>
      <c r="DU16" s="243" t="s">
        <v>188</v>
      </c>
      <c r="DV16" s="243" t="s">
        <v>188</v>
      </c>
      <c r="DW16" s="243" t="s">
        <v>188</v>
      </c>
      <c r="DX16" s="243" t="s">
        <v>188</v>
      </c>
      <c r="DY16" s="243" t="s">
        <v>188</v>
      </c>
      <c r="DZ16" s="243" t="s">
        <v>188</v>
      </c>
      <c r="EA16" s="243" t="s">
        <v>188</v>
      </c>
      <c r="EB16" s="243" t="s">
        <v>188</v>
      </c>
      <c r="EC16" s="243" t="s">
        <v>188</v>
      </c>
      <c r="ED16" s="243" t="s">
        <v>188</v>
      </c>
      <c r="EE16" s="243" t="s">
        <v>188</v>
      </c>
      <c r="EF16" s="243" t="s">
        <v>188</v>
      </c>
      <c r="EG16" s="243" t="s">
        <v>188</v>
      </c>
      <c r="EH16" s="243" t="s">
        <v>188</v>
      </c>
      <c r="EI16" s="243" t="s">
        <v>188</v>
      </c>
      <c r="EJ16" s="243" t="s">
        <v>188</v>
      </c>
      <c r="EK16" s="243" t="s">
        <v>188</v>
      </c>
      <c r="EL16" s="243" t="s">
        <v>188</v>
      </c>
      <c r="EM16" s="243" t="s">
        <v>188</v>
      </c>
      <c r="EN16" s="243" t="s">
        <v>188</v>
      </c>
      <c r="EO16" s="243" t="s">
        <v>188</v>
      </c>
      <c r="EP16" s="243" t="s">
        <v>188</v>
      </c>
      <c r="EQ16" s="243" t="s">
        <v>188</v>
      </c>
      <c r="ER16" s="245">
        <v>17.668037000000002</v>
      </c>
      <c r="ES16" s="243" t="s">
        <v>188</v>
      </c>
      <c r="ET16" s="243" t="s">
        <v>188</v>
      </c>
      <c r="EU16" s="244" t="s">
        <v>188</v>
      </c>
    </row>
    <row r="17" spans="1:151" hidden="1" x14ac:dyDescent="0.25">
      <c r="A17" s="229" t="s">
        <v>303</v>
      </c>
      <c r="B17" s="243" t="s">
        <v>188</v>
      </c>
      <c r="C17" s="243" t="s">
        <v>188</v>
      </c>
      <c r="D17" s="243" t="s">
        <v>188</v>
      </c>
      <c r="E17" s="243" t="s">
        <v>188</v>
      </c>
      <c r="F17" s="243" t="s">
        <v>188</v>
      </c>
      <c r="G17" s="243" t="s">
        <v>188</v>
      </c>
      <c r="H17" s="243" t="s">
        <v>188</v>
      </c>
      <c r="I17" s="243" t="s">
        <v>188</v>
      </c>
      <c r="J17" s="243" t="s">
        <v>188</v>
      </c>
      <c r="K17" s="243" t="s">
        <v>188</v>
      </c>
      <c r="L17" s="243" t="s">
        <v>188</v>
      </c>
      <c r="M17" s="243" t="s">
        <v>188</v>
      </c>
      <c r="N17" s="243" t="s">
        <v>188</v>
      </c>
      <c r="O17" s="243" t="s">
        <v>188</v>
      </c>
      <c r="P17" s="243" t="s">
        <v>188</v>
      </c>
      <c r="Q17" s="243" t="s">
        <v>188</v>
      </c>
      <c r="R17" s="243" t="s">
        <v>188</v>
      </c>
      <c r="S17" s="243" t="s">
        <v>188</v>
      </c>
      <c r="T17" s="243" t="s">
        <v>188</v>
      </c>
      <c r="U17" s="243" t="s">
        <v>188</v>
      </c>
      <c r="V17" s="243" t="s">
        <v>188</v>
      </c>
      <c r="W17" s="243" t="s">
        <v>188</v>
      </c>
      <c r="X17" s="243" t="s">
        <v>188</v>
      </c>
      <c r="Y17" s="243" t="s">
        <v>188</v>
      </c>
      <c r="Z17" s="243" t="s">
        <v>188</v>
      </c>
      <c r="AA17" s="243" t="s">
        <v>188</v>
      </c>
      <c r="AB17" s="243" t="s">
        <v>188</v>
      </c>
      <c r="AC17" s="243" t="s">
        <v>188</v>
      </c>
      <c r="AD17" s="243" t="s">
        <v>188</v>
      </c>
      <c r="AE17" s="244" t="s">
        <v>188</v>
      </c>
      <c r="AF17" s="243" t="s">
        <v>188</v>
      </c>
      <c r="AG17" s="243" t="s">
        <v>188</v>
      </c>
      <c r="AH17" s="243" t="s">
        <v>188</v>
      </c>
      <c r="AI17" s="243" t="s">
        <v>188</v>
      </c>
      <c r="AJ17" s="243" t="s">
        <v>188</v>
      </c>
      <c r="AK17" s="243" t="s">
        <v>188</v>
      </c>
      <c r="AL17" s="243" t="s">
        <v>188</v>
      </c>
      <c r="AM17" s="243" t="s">
        <v>188</v>
      </c>
      <c r="AN17" s="243" t="s">
        <v>188</v>
      </c>
      <c r="AO17" s="243" t="s">
        <v>188</v>
      </c>
      <c r="AP17" s="243" t="s">
        <v>188</v>
      </c>
      <c r="AQ17" s="243" t="s">
        <v>188</v>
      </c>
      <c r="AR17" s="243" t="s">
        <v>188</v>
      </c>
      <c r="AS17" s="243" t="s">
        <v>188</v>
      </c>
      <c r="AT17" s="243" t="s">
        <v>188</v>
      </c>
      <c r="AU17" s="243" t="s">
        <v>188</v>
      </c>
      <c r="AV17" s="243" t="s">
        <v>188</v>
      </c>
      <c r="AW17" s="243" t="s">
        <v>188</v>
      </c>
      <c r="AX17" s="243" t="s">
        <v>188</v>
      </c>
      <c r="AY17" s="243" t="s">
        <v>188</v>
      </c>
      <c r="AZ17" s="243" t="s">
        <v>188</v>
      </c>
      <c r="BA17" s="243" t="s">
        <v>188</v>
      </c>
      <c r="BB17" s="243" t="s">
        <v>188</v>
      </c>
      <c r="BC17" s="243" t="s">
        <v>188</v>
      </c>
      <c r="BD17" s="243" t="s">
        <v>188</v>
      </c>
      <c r="BE17" s="243" t="s">
        <v>188</v>
      </c>
      <c r="BF17" s="243" t="s">
        <v>188</v>
      </c>
      <c r="BG17" s="243" t="s">
        <v>188</v>
      </c>
      <c r="BH17" s="243" t="s">
        <v>188</v>
      </c>
      <c r="BI17" s="244" t="s">
        <v>188</v>
      </c>
      <c r="BJ17" s="243" t="s">
        <v>188</v>
      </c>
      <c r="BK17" s="243" t="s">
        <v>188</v>
      </c>
      <c r="BL17" s="243" t="s">
        <v>188</v>
      </c>
      <c r="BM17" s="243" t="s">
        <v>188</v>
      </c>
      <c r="BN17" s="243" t="s">
        <v>188</v>
      </c>
      <c r="BO17" s="243" t="s">
        <v>188</v>
      </c>
      <c r="BP17" s="243" t="s">
        <v>188</v>
      </c>
      <c r="BQ17" s="243" t="s">
        <v>188</v>
      </c>
      <c r="BR17" s="243" t="s">
        <v>188</v>
      </c>
      <c r="BS17" s="243" t="s">
        <v>188</v>
      </c>
      <c r="BT17" s="243" t="s">
        <v>188</v>
      </c>
      <c r="BU17" s="243" t="s">
        <v>188</v>
      </c>
      <c r="BV17" s="243" t="s">
        <v>188</v>
      </c>
      <c r="BW17" s="243" t="s">
        <v>188</v>
      </c>
      <c r="BX17" s="243" t="s">
        <v>188</v>
      </c>
      <c r="BY17" s="243" t="s">
        <v>188</v>
      </c>
      <c r="BZ17" s="243" t="s">
        <v>188</v>
      </c>
      <c r="CA17" s="243" t="s">
        <v>188</v>
      </c>
      <c r="CB17" s="243" t="s">
        <v>188</v>
      </c>
      <c r="CC17" s="243" t="s">
        <v>188</v>
      </c>
      <c r="CD17" s="243" t="s">
        <v>188</v>
      </c>
      <c r="CE17" s="243" t="s">
        <v>188</v>
      </c>
      <c r="CF17" s="243" t="s">
        <v>188</v>
      </c>
      <c r="CG17" s="243" t="s">
        <v>188</v>
      </c>
      <c r="CH17" s="243" t="s">
        <v>188</v>
      </c>
      <c r="CI17" s="243" t="s">
        <v>188</v>
      </c>
      <c r="CJ17" s="243" t="s">
        <v>188</v>
      </c>
      <c r="CK17" s="243" t="s">
        <v>188</v>
      </c>
      <c r="CL17" s="243" t="s">
        <v>188</v>
      </c>
      <c r="CM17" s="244" t="s">
        <v>188</v>
      </c>
      <c r="CN17" s="243" t="s">
        <v>188</v>
      </c>
      <c r="CO17" s="243" t="s">
        <v>188</v>
      </c>
      <c r="CP17" s="243" t="s">
        <v>188</v>
      </c>
      <c r="CQ17" s="243" t="s">
        <v>188</v>
      </c>
      <c r="CR17" s="243" t="s">
        <v>188</v>
      </c>
      <c r="CS17" s="243" t="s">
        <v>188</v>
      </c>
      <c r="CT17" s="243" t="s">
        <v>188</v>
      </c>
      <c r="CU17" s="243" t="s">
        <v>188</v>
      </c>
      <c r="CV17" s="243" t="s">
        <v>188</v>
      </c>
      <c r="CW17" s="243" t="s">
        <v>188</v>
      </c>
      <c r="CX17" s="243" t="s">
        <v>188</v>
      </c>
      <c r="CY17" s="243" t="s">
        <v>188</v>
      </c>
      <c r="CZ17" s="243" t="s">
        <v>188</v>
      </c>
      <c r="DA17" s="243" t="s">
        <v>188</v>
      </c>
      <c r="DB17" s="243" t="s">
        <v>188</v>
      </c>
      <c r="DC17" s="243" t="s">
        <v>188</v>
      </c>
      <c r="DD17" s="243" t="s">
        <v>188</v>
      </c>
      <c r="DE17" s="243" t="s">
        <v>188</v>
      </c>
      <c r="DF17" s="243" t="s">
        <v>188</v>
      </c>
      <c r="DG17" s="243" t="s">
        <v>188</v>
      </c>
      <c r="DH17" s="243" t="s">
        <v>188</v>
      </c>
      <c r="DI17" s="243" t="s">
        <v>188</v>
      </c>
      <c r="DJ17" s="243" t="s">
        <v>188</v>
      </c>
      <c r="DK17" s="243" t="s">
        <v>188</v>
      </c>
      <c r="DL17" s="243" t="s">
        <v>188</v>
      </c>
      <c r="DM17" s="243" t="s">
        <v>188</v>
      </c>
      <c r="DN17" s="243" t="s">
        <v>188</v>
      </c>
      <c r="DO17" s="243" t="s">
        <v>188</v>
      </c>
      <c r="DP17" s="243" t="s">
        <v>188</v>
      </c>
      <c r="DQ17" s="244" t="s">
        <v>188</v>
      </c>
      <c r="DR17" s="243" t="s">
        <v>188</v>
      </c>
      <c r="DS17" s="243" t="s">
        <v>188</v>
      </c>
      <c r="DT17" s="243" t="s">
        <v>188</v>
      </c>
      <c r="DU17" s="243" t="s">
        <v>188</v>
      </c>
      <c r="DV17" s="243" t="s">
        <v>188</v>
      </c>
      <c r="DW17" s="243" t="s">
        <v>188</v>
      </c>
      <c r="DX17" s="243" t="s">
        <v>188</v>
      </c>
      <c r="DY17" s="243" t="s">
        <v>188</v>
      </c>
      <c r="DZ17" s="243" t="s">
        <v>188</v>
      </c>
      <c r="EA17" s="243" t="s">
        <v>188</v>
      </c>
      <c r="EB17" s="243" t="s">
        <v>188</v>
      </c>
      <c r="EC17" s="243" t="s">
        <v>188</v>
      </c>
      <c r="ED17" s="243" t="s">
        <v>188</v>
      </c>
      <c r="EE17" s="243" t="s">
        <v>188</v>
      </c>
      <c r="EF17" s="243" t="s">
        <v>188</v>
      </c>
      <c r="EG17" s="243" t="s">
        <v>188</v>
      </c>
      <c r="EH17" s="243" t="s">
        <v>188</v>
      </c>
      <c r="EI17" s="243" t="s">
        <v>188</v>
      </c>
      <c r="EJ17" s="243" t="s">
        <v>188</v>
      </c>
      <c r="EK17" s="243" t="s">
        <v>188</v>
      </c>
      <c r="EL17" s="243" t="s">
        <v>188</v>
      </c>
      <c r="EM17" s="243" t="s">
        <v>188</v>
      </c>
      <c r="EN17" s="243" t="s">
        <v>188</v>
      </c>
      <c r="EO17" s="243" t="s">
        <v>188</v>
      </c>
      <c r="EP17" s="243" t="s">
        <v>188</v>
      </c>
      <c r="EQ17" s="243" t="s">
        <v>188</v>
      </c>
      <c r="ER17" s="243" t="s">
        <v>188</v>
      </c>
      <c r="ES17" s="243" t="s">
        <v>188</v>
      </c>
      <c r="ET17" s="243" t="s">
        <v>188</v>
      </c>
      <c r="EU17" s="244" t="s">
        <v>188</v>
      </c>
    </row>
    <row r="18" spans="1:151" hidden="1" x14ac:dyDescent="0.25">
      <c r="A18" s="229" t="s">
        <v>304</v>
      </c>
      <c r="B18" s="243" t="s">
        <v>188</v>
      </c>
      <c r="C18" s="243" t="s">
        <v>188</v>
      </c>
      <c r="D18" s="243" t="s">
        <v>188</v>
      </c>
      <c r="E18" s="243" t="s">
        <v>188</v>
      </c>
      <c r="F18" s="243" t="s">
        <v>188</v>
      </c>
      <c r="G18" s="243" t="s">
        <v>188</v>
      </c>
      <c r="H18" s="243" t="s">
        <v>188</v>
      </c>
      <c r="I18" s="243" t="s">
        <v>188</v>
      </c>
      <c r="J18" s="243" t="s">
        <v>188</v>
      </c>
      <c r="K18" s="243" t="s">
        <v>188</v>
      </c>
      <c r="L18" s="243" t="s">
        <v>188</v>
      </c>
      <c r="M18" s="243" t="s">
        <v>188</v>
      </c>
      <c r="N18" s="243" t="s">
        <v>188</v>
      </c>
      <c r="O18" s="243" t="s">
        <v>188</v>
      </c>
      <c r="P18" s="243" t="s">
        <v>188</v>
      </c>
      <c r="Q18" s="243" t="s">
        <v>188</v>
      </c>
      <c r="R18" s="243" t="s">
        <v>188</v>
      </c>
      <c r="S18" s="245">
        <v>23.952197000000002</v>
      </c>
      <c r="T18" s="243" t="s">
        <v>188</v>
      </c>
      <c r="U18" s="243" t="s">
        <v>188</v>
      </c>
      <c r="V18" s="243" t="s">
        <v>188</v>
      </c>
      <c r="W18" s="243" t="s">
        <v>188</v>
      </c>
      <c r="X18" s="243" t="s">
        <v>188</v>
      </c>
      <c r="Y18" s="243" t="s">
        <v>188</v>
      </c>
      <c r="Z18" s="243" t="s">
        <v>188</v>
      </c>
      <c r="AA18" s="243" t="s">
        <v>188</v>
      </c>
      <c r="AB18" s="243" t="s">
        <v>188</v>
      </c>
      <c r="AC18" s="243" t="s">
        <v>188</v>
      </c>
      <c r="AD18" s="243" t="s">
        <v>188</v>
      </c>
      <c r="AE18" s="244" t="s">
        <v>188</v>
      </c>
      <c r="AF18" s="243" t="s">
        <v>188</v>
      </c>
      <c r="AG18" s="243" t="s">
        <v>188</v>
      </c>
      <c r="AH18" s="243" t="s">
        <v>188</v>
      </c>
      <c r="AI18" s="243" t="s">
        <v>188</v>
      </c>
      <c r="AJ18" s="243" t="s">
        <v>188</v>
      </c>
      <c r="AK18" s="243" t="s">
        <v>188</v>
      </c>
      <c r="AL18" s="243" t="s">
        <v>188</v>
      </c>
      <c r="AM18" s="243" t="s">
        <v>188</v>
      </c>
      <c r="AN18" s="243" t="s">
        <v>188</v>
      </c>
      <c r="AO18" s="243" t="s">
        <v>188</v>
      </c>
      <c r="AP18" s="243" t="s">
        <v>188</v>
      </c>
      <c r="AQ18" s="243" t="s">
        <v>188</v>
      </c>
      <c r="AR18" s="243" t="s">
        <v>188</v>
      </c>
      <c r="AS18" s="243" t="s">
        <v>188</v>
      </c>
      <c r="AT18" s="243" t="s">
        <v>188</v>
      </c>
      <c r="AU18" s="243" t="s">
        <v>188</v>
      </c>
      <c r="AV18" s="243" t="s">
        <v>188</v>
      </c>
      <c r="AW18" s="245">
        <v>26.924115</v>
      </c>
      <c r="AX18" s="243" t="s">
        <v>188</v>
      </c>
      <c r="AY18" s="243" t="s">
        <v>188</v>
      </c>
      <c r="AZ18" s="243" t="s">
        <v>188</v>
      </c>
      <c r="BA18" s="243" t="s">
        <v>188</v>
      </c>
      <c r="BB18" s="243" t="s">
        <v>188</v>
      </c>
      <c r="BC18" s="243" t="s">
        <v>188</v>
      </c>
      <c r="BD18" s="243" t="s">
        <v>188</v>
      </c>
      <c r="BE18" s="243" t="s">
        <v>188</v>
      </c>
      <c r="BF18" s="243" t="s">
        <v>188</v>
      </c>
      <c r="BG18" s="243" t="s">
        <v>188</v>
      </c>
      <c r="BH18" s="243" t="s">
        <v>188</v>
      </c>
      <c r="BI18" s="244" t="s">
        <v>188</v>
      </c>
      <c r="BJ18" s="243" t="s">
        <v>188</v>
      </c>
      <c r="BK18" s="243" t="s">
        <v>188</v>
      </c>
      <c r="BL18" s="243" t="s">
        <v>188</v>
      </c>
      <c r="BM18" s="243" t="s">
        <v>188</v>
      </c>
      <c r="BN18" s="243" t="s">
        <v>188</v>
      </c>
      <c r="BO18" s="243" t="s">
        <v>188</v>
      </c>
      <c r="BP18" s="243" t="s">
        <v>188</v>
      </c>
      <c r="BQ18" s="243" t="s">
        <v>188</v>
      </c>
      <c r="BR18" s="243" t="s">
        <v>188</v>
      </c>
      <c r="BS18" s="243" t="s">
        <v>188</v>
      </c>
      <c r="BT18" s="243" t="s">
        <v>188</v>
      </c>
      <c r="BU18" s="243" t="s">
        <v>188</v>
      </c>
      <c r="BV18" s="243" t="s">
        <v>188</v>
      </c>
      <c r="BW18" s="243" t="s">
        <v>188</v>
      </c>
      <c r="BX18" s="243" t="s">
        <v>188</v>
      </c>
      <c r="BY18" s="243" t="s">
        <v>188</v>
      </c>
      <c r="BZ18" s="243" t="s">
        <v>188</v>
      </c>
      <c r="CA18" s="245">
        <v>26.725258</v>
      </c>
      <c r="CB18" s="243" t="s">
        <v>188</v>
      </c>
      <c r="CC18" s="243" t="s">
        <v>188</v>
      </c>
      <c r="CD18" s="243" t="s">
        <v>188</v>
      </c>
      <c r="CE18" s="243" t="s">
        <v>188</v>
      </c>
      <c r="CF18" s="243" t="s">
        <v>188</v>
      </c>
      <c r="CG18" s="243" t="s">
        <v>188</v>
      </c>
      <c r="CH18" s="243" t="s">
        <v>188</v>
      </c>
      <c r="CI18" s="243" t="s">
        <v>188</v>
      </c>
      <c r="CJ18" s="243" t="s">
        <v>188</v>
      </c>
      <c r="CK18" s="243" t="s">
        <v>188</v>
      </c>
      <c r="CL18" s="243" t="s">
        <v>188</v>
      </c>
      <c r="CM18" s="244" t="s">
        <v>188</v>
      </c>
      <c r="CN18" s="243" t="s">
        <v>188</v>
      </c>
      <c r="CO18" s="243" t="s">
        <v>188</v>
      </c>
      <c r="CP18" s="243" t="s">
        <v>188</v>
      </c>
      <c r="CQ18" s="243" t="s">
        <v>188</v>
      </c>
      <c r="CR18" s="243" t="s">
        <v>188</v>
      </c>
      <c r="CS18" s="243" t="s">
        <v>188</v>
      </c>
      <c r="CT18" s="243" t="s">
        <v>188</v>
      </c>
      <c r="CU18" s="243" t="s">
        <v>188</v>
      </c>
      <c r="CV18" s="243" t="s">
        <v>188</v>
      </c>
      <c r="CW18" s="243" t="s">
        <v>188</v>
      </c>
      <c r="CX18" s="243" t="s">
        <v>188</v>
      </c>
      <c r="CY18" s="243" t="s">
        <v>188</v>
      </c>
      <c r="CZ18" s="243" t="s">
        <v>188</v>
      </c>
      <c r="DA18" s="243" t="s">
        <v>188</v>
      </c>
      <c r="DB18" s="243" t="s">
        <v>188</v>
      </c>
      <c r="DC18" s="243" t="s">
        <v>188</v>
      </c>
      <c r="DD18" s="243" t="s">
        <v>188</v>
      </c>
      <c r="DE18" s="245">
        <v>23.431459</v>
      </c>
      <c r="DF18" s="243" t="s">
        <v>188</v>
      </c>
      <c r="DG18" s="243" t="s">
        <v>188</v>
      </c>
      <c r="DH18" s="243" t="s">
        <v>188</v>
      </c>
      <c r="DI18" s="243" t="s">
        <v>188</v>
      </c>
      <c r="DJ18" s="243" t="s">
        <v>188</v>
      </c>
      <c r="DK18" s="243" t="s">
        <v>188</v>
      </c>
      <c r="DL18" s="243" t="s">
        <v>188</v>
      </c>
      <c r="DM18" s="243" t="s">
        <v>188</v>
      </c>
      <c r="DN18" s="243" t="s">
        <v>188</v>
      </c>
      <c r="DO18" s="243" t="s">
        <v>188</v>
      </c>
      <c r="DP18" s="243" t="s">
        <v>188</v>
      </c>
      <c r="DQ18" s="244" t="s">
        <v>188</v>
      </c>
      <c r="DR18" s="243" t="s">
        <v>188</v>
      </c>
      <c r="DS18" s="243" t="s">
        <v>188</v>
      </c>
      <c r="DT18" s="243" t="s">
        <v>188</v>
      </c>
      <c r="DU18" s="243" t="s">
        <v>188</v>
      </c>
      <c r="DV18" s="243" t="s">
        <v>188</v>
      </c>
      <c r="DW18" s="243" t="s">
        <v>188</v>
      </c>
      <c r="DX18" s="243" t="s">
        <v>188</v>
      </c>
      <c r="DY18" s="243" t="s">
        <v>188</v>
      </c>
      <c r="DZ18" s="243" t="s">
        <v>188</v>
      </c>
      <c r="EA18" s="243" t="s">
        <v>188</v>
      </c>
      <c r="EB18" s="243" t="s">
        <v>188</v>
      </c>
      <c r="EC18" s="243" t="s">
        <v>188</v>
      </c>
      <c r="ED18" s="243" t="s">
        <v>188</v>
      </c>
      <c r="EE18" s="243" t="s">
        <v>188</v>
      </c>
      <c r="EF18" s="243" t="s">
        <v>188</v>
      </c>
      <c r="EG18" s="243" t="s">
        <v>188</v>
      </c>
      <c r="EH18" s="243" t="s">
        <v>188</v>
      </c>
      <c r="EI18" s="245">
        <v>16.006727999999999</v>
      </c>
      <c r="EJ18" s="243" t="s">
        <v>188</v>
      </c>
      <c r="EK18" s="243" t="s">
        <v>188</v>
      </c>
      <c r="EL18" s="243" t="s">
        <v>188</v>
      </c>
      <c r="EM18" s="243" t="s">
        <v>188</v>
      </c>
      <c r="EN18" s="243" t="s">
        <v>188</v>
      </c>
      <c r="EO18" s="243" t="s">
        <v>188</v>
      </c>
      <c r="EP18" s="243" t="s">
        <v>188</v>
      </c>
      <c r="EQ18" s="243" t="s">
        <v>188</v>
      </c>
      <c r="ER18" s="243" t="s">
        <v>188</v>
      </c>
      <c r="ES18" s="243" t="s">
        <v>188</v>
      </c>
      <c r="ET18" s="243" t="s">
        <v>188</v>
      </c>
      <c r="EU18" s="244" t="s">
        <v>188</v>
      </c>
    </row>
    <row r="19" spans="1:151" x14ac:dyDescent="0.25">
      <c r="A19" s="229" t="s">
        <v>305</v>
      </c>
      <c r="B19" s="243" t="s">
        <v>188</v>
      </c>
      <c r="C19" s="243" t="s">
        <v>188</v>
      </c>
      <c r="D19" s="243" t="s">
        <v>188</v>
      </c>
      <c r="E19" s="243" t="s">
        <v>188</v>
      </c>
      <c r="F19" s="243" t="s">
        <v>188</v>
      </c>
      <c r="G19" s="243" t="s">
        <v>188</v>
      </c>
      <c r="H19" s="243" t="s">
        <v>188</v>
      </c>
      <c r="I19" s="243" t="s">
        <v>188</v>
      </c>
      <c r="J19" s="243" t="s">
        <v>188</v>
      </c>
      <c r="K19" s="243" t="s">
        <v>188</v>
      </c>
      <c r="L19" s="243" t="s">
        <v>188</v>
      </c>
      <c r="M19" s="243" t="s">
        <v>188</v>
      </c>
      <c r="N19" s="243" t="s">
        <v>188</v>
      </c>
      <c r="O19" s="243" t="s">
        <v>188</v>
      </c>
      <c r="P19" s="243" t="s">
        <v>188</v>
      </c>
      <c r="Q19" s="243" t="s">
        <v>188</v>
      </c>
      <c r="R19" s="243" t="s">
        <v>188</v>
      </c>
      <c r="S19" s="243" t="s">
        <v>188</v>
      </c>
      <c r="T19" s="243" t="s">
        <v>188</v>
      </c>
      <c r="U19" s="243" t="s">
        <v>188</v>
      </c>
      <c r="V19" s="243" t="s">
        <v>188</v>
      </c>
      <c r="W19" s="243" t="s">
        <v>188</v>
      </c>
      <c r="X19" s="243" t="s">
        <v>188</v>
      </c>
      <c r="Y19" s="243" t="s">
        <v>188</v>
      </c>
      <c r="Z19" s="243" t="s">
        <v>188</v>
      </c>
      <c r="AA19" s="243" t="s">
        <v>188</v>
      </c>
      <c r="AB19" s="243" t="s">
        <v>188</v>
      </c>
      <c r="AC19" s="243" t="s">
        <v>188</v>
      </c>
      <c r="AD19" s="245">
        <v>53.607743999999997</v>
      </c>
      <c r="AE19" s="246">
        <v>317.71002700000003</v>
      </c>
      <c r="AF19" s="243" t="s">
        <v>188</v>
      </c>
      <c r="AG19" s="243" t="s">
        <v>188</v>
      </c>
      <c r="AH19" s="243" t="s">
        <v>188</v>
      </c>
      <c r="AI19" s="243" t="s">
        <v>188</v>
      </c>
      <c r="AJ19" s="243" t="s">
        <v>188</v>
      </c>
      <c r="AK19" s="243" t="s">
        <v>188</v>
      </c>
      <c r="AL19" s="243" t="s">
        <v>188</v>
      </c>
      <c r="AM19" s="243" t="s">
        <v>188</v>
      </c>
      <c r="AN19" s="243" t="s">
        <v>188</v>
      </c>
      <c r="AO19" s="243" t="s">
        <v>188</v>
      </c>
      <c r="AP19" s="243" t="s">
        <v>188</v>
      </c>
      <c r="AQ19" s="243" t="s">
        <v>188</v>
      </c>
      <c r="AR19" s="243" t="s">
        <v>188</v>
      </c>
      <c r="AS19" s="243" t="s">
        <v>188</v>
      </c>
      <c r="AT19" s="243" t="s">
        <v>188</v>
      </c>
      <c r="AU19" s="243" t="s">
        <v>188</v>
      </c>
      <c r="AV19" s="243" t="s">
        <v>188</v>
      </c>
      <c r="AW19" s="243" t="s">
        <v>188</v>
      </c>
      <c r="AX19" s="243" t="s">
        <v>188</v>
      </c>
      <c r="AY19" s="243" t="s">
        <v>188</v>
      </c>
      <c r="AZ19" s="243" t="s">
        <v>188</v>
      </c>
      <c r="BA19" s="243" t="s">
        <v>188</v>
      </c>
      <c r="BB19" s="243" t="s">
        <v>188</v>
      </c>
      <c r="BC19" s="243" t="s">
        <v>188</v>
      </c>
      <c r="BD19" s="243" t="s">
        <v>188</v>
      </c>
      <c r="BE19" s="243" t="s">
        <v>188</v>
      </c>
      <c r="BF19" s="243" t="s">
        <v>188</v>
      </c>
      <c r="BG19" s="243" t="s">
        <v>188</v>
      </c>
      <c r="BH19" s="245">
        <v>49.120249000000001</v>
      </c>
      <c r="BI19" s="246">
        <v>393.82492100000002</v>
      </c>
      <c r="BJ19" s="243" t="s">
        <v>188</v>
      </c>
      <c r="BK19" s="243" t="s">
        <v>188</v>
      </c>
      <c r="BL19" s="243" t="s">
        <v>188</v>
      </c>
      <c r="BM19" s="243" t="s">
        <v>188</v>
      </c>
      <c r="BN19" s="243" t="s">
        <v>188</v>
      </c>
      <c r="BO19" s="243" t="s">
        <v>188</v>
      </c>
      <c r="BP19" s="243" t="s">
        <v>188</v>
      </c>
      <c r="BQ19" s="243" t="s">
        <v>188</v>
      </c>
      <c r="BR19" s="243" t="s">
        <v>188</v>
      </c>
      <c r="BS19" s="243" t="s">
        <v>188</v>
      </c>
      <c r="BT19" s="243" t="s">
        <v>188</v>
      </c>
      <c r="BU19" s="243" t="s">
        <v>188</v>
      </c>
      <c r="BV19" s="243" t="s">
        <v>188</v>
      </c>
      <c r="BW19" s="243" t="s">
        <v>188</v>
      </c>
      <c r="BX19" s="243" t="s">
        <v>188</v>
      </c>
      <c r="BY19" s="243" t="s">
        <v>188</v>
      </c>
      <c r="BZ19" s="243" t="s">
        <v>188</v>
      </c>
      <c r="CA19" s="243" t="s">
        <v>188</v>
      </c>
      <c r="CB19" s="243" t="s">
        <v>188</v>
      </c>
      <c r="CC19" s="243" t="s">
        <v>188</v>
      </c>
      <c r="CD19" s="243" t="s">
        <v>188</v>
      </c>
      <c r="CE19" s="243" t="s">
        <v>188</v>
      </c>
      <c r="CF19" s="243" t="s">
        <v>188</v>
      </c>
      <c r="CG19" s="243" t="s">
        <v>188</v>
      </c>
      <c r="CH19" s="243" t="s">
        <v>188</v>
      </c>
      <c r="CI19" s="243" t="s">
        <v>188</v>
      </c>
      <c r="CJ19" s="243" t="s">
        <v>188</v>
      </c>
      <c r="CK19" s="243" t="s">
        <v>188</v>
      </c>
      <c r="CL19" s="245">
        <v>60.494461999999999</v>
      </c>
      <c r="CM19" s="246">
        <v>337.76040899999998</v>
      </c>
      <c r="CN19" s="243" t="s">
        <v>188</v>
      </c>
      <c r="CO19" s="243" t="s">
        <v>188</v>
      </c>
      <c r="CP19" s="243" t="s">
        <v>188</v>
      </c>
      <c r="CQ19" s="243" t="s">
        <v>188</v>
      </c>
      <c r="CR19" s="243" t="s">
        <v>188</v>
      </c>
      <c r="CS19" s="243" t="s">
        <v>188</v>
      </c>
      <c r="CT19" s="243" t="s">
        <v>188</v>
      </c>
      <c r="CU19" s="243" t="s">
        <v>188</v>
      </c>
      <c r="CV19" s="243" t="s">
        <v>188</v>
      </c>
      <c r="CW19" s="243" t="s">
        <v>188</v>
      </c>
      <c r="CX19" s="243" t="s">
        <v>188</v>
      </c>
      <c r="CY19" s="243" t="s">
        <v>188</v>
      </c>
      <c r="CZ19" s="243" t="s">
        <v>188</v>
      </c>
      <c r="DA19" s="243" t="s">
        <v>188</v>
      </c>
      <c r="DB19" s="243" t="s">
        <v>188</v>
      </c>
      <c r="DC19" s="243" t="s">
        <v>188</v>
      </c>
      <c r="DD19" s="243" t="s">
        <v>188</v>
      </c>
      <c r="DE19" s="243" t="s">
        <v>188</v>
      </c>
      <c r="DF19" s="243" t="s">
        <v>188</v>
      </c>
      <c r="DG19" s="243" t="s">
        <v>188</v>
      </c>
      <c r="DH19" s="243" t="s">
        <v>188</v>
      </c>
      <c r="DI19" s="243" t="s">
        <v>188</v>
      </c>
      <c r="DJ19" s="243" t="s">
        <v>188</v>
      </c>
      <c r="DK19" s="243" t="s">
        <v>188</v>
      </c>
      <c r="DL19" s="243" t="s">
        <v>188</v>
      </c>
      <c r="DM19" s="243" t="s">
        <v>188</v>
      </c>
      <c r="DN19" s="243" t="s">
        <v>188</v>
      </c>
      <c r="DO19" s="243" t="s">
        <v>188</v>
      </c>
      <c r="DP19" s="245">
        <v>63.958568999999997</v>
      </c>
      <c r="DQ19" s="246">
        <v>337.47164099999998</v>
      </c>
      <c r="DR19" s="243" t="s">
        <v>188</v>
      </c>
      <c r="DS19" s="243" t="s">
        <v>188</v>
      </c>
      <c r="DT19" s="243" t="s">
        <v>188</v>
      </c>
      <c r="DU19" s="243" t="s">
        <v>188</v>
      </c>
      <c r="DV19" s="243" t="s">
        <v>188</v>
      </c>
      <c r="DW19" s="243" t="s">
        <v>188</v>
      </c>
      <c r="DX19" s="243" t="s">
        <v>188</v>
      </c>
      <c r="DY19" s="243" t="s">
        <v>188</v>
      </c>
      <c r="DZ19" s="243" t="s">
        <v>188</v>
      </c>
      <c r="EA19" s="243" t="s">
        <v>188</v>
      </c>
      <c r="EB19" s="243" t="s">
        <v>188</v>
      </c>
      <c r="EC19" s="243" t="s">
        <v>188</v>
      </c>
      <c r="ED19" s="243" t="s">
        <v>188</v>
      </c>
      <c r="EE19" s="243" t="s">
        <v>188</v>
      </c>
      <c r="EF19" s="243" t="s">
        <v>188</v>
      </c>
      <c r="EG19" s="243" t="s">
        <v>188</v>
      </c>
      <c r="EH19" s="243" t="s">
        <v>188</v>
      </c>
      <c r="EI19" s="243" t="s">
        <v>188</v>
      </c>
      <c r="EJ19" s="243" t="s">
        <v>188</v>
      </c>
      <c r="EK19" s="243" t="s">
        <v>188</v>
      </c>
      <c r="EL19" s="243" t="s">
        <v>188</v>
      </c>
      <c r="EM19" s="243" t="s">
        <v>188</v>
      </c>
      <c r="EN19" s="243" t="s">
        <v>188</v>
      </c>
      <c r="EO19" s="243" t="s">
        <v>188</v>
      </c>
      <c r="EP19" s="243" t="s">
        <v>188</v>
      </c>
      <c r="EQ19" s="243" t="s">
        <v>188</v>
      </c>
      <c r="ER19" s="243" t="s">
        <v>188</v>
      </c>
      <c r="ES19" s="243" t="s">
        <v>188</v>
      </c>
      <c r="ET19" s="245">
        <v>49.394063000000003</v>
      </c>
      <c r="EU19" s="246">
        <v>377.27900899999997</v>
      </c>
    </row>
    <row r="20" spans="1:151" hidden="1" x14ac:dyDescent="0.25">
      <c r="A20" s="229" t="s">
        <v>306</v>
      </c>
      <c r="B20" s="243" t="s">
        <v>188</v>
      </c>
      <c r="C20" s="243" t="s">
        <v>188</v>
      </c>
      <c r="D20" s="243" t="s">
        <v>188</v>
      </c>
      <c r="E20" s="243" t="s">
        <v>188</v>
      </c>
      <c r="F20" s="243" t="s">
        <v>188</v>
      </c>
      <c r="G20" s="243" t="s">
        <v>188</v>
      </c>
      <c r="H20" s="243" t="s">
        <v>188</v>
      </c>
      <c r="I20" s="243" t="s">
        <v>188</v>
      </c>
      <c r="J20" s="243" t="s">
        <v>188</v>
      </c>
      <c r="K20" s="243" t="s">
        <v>188</v>
      </c>
      <c r="L20" s="243" t="s">
        <v>188</v>
      </c>
      <c r="M20" s="243" t="s">
        <v>188</v>
      </c>
      <c r="N20" s="243" t="s">
        <v>188</v>
      </c>
      <c r="O20" s="243" t="s">
        <v>188</v>
      </c>
      <c r="P20" s="243" t="s">
        <v>188</v>
      </c>
      <c r="Q20" s="243" t="s">
        <v>188</v>
      </c>
      <c r="R20" s="243" t="s">
        <v>188</v>
      </c>
      <c r="S20" s="243" t="s">
        <v>188</v>
      </c>
      <c r="T20" s="243" t="s">
        <v>188</v>
      </c>
      <c r="U20" s="243" t="s">
        <v>188</v>
      </c>
      <c r="V20" s="243" t="s">
        <v>188</v>
      </c>
      <c r="W20" s="243" t="s">
        <v>188</v>
      </c>
      <c r="X20" s="243" t="s">
        <v>188</v>
      </c>
      <c r="Y20" s="243" t="s">
        <v>188</v>
      </c>
      <c r="Z20" s="243" t="s">
        <v>188</v>
      </c>
      <c r="AA20" s="243" t="s">
        <v>188</v>
      </c>
      <c r="AB20" s="243" t="s">
        <v>188</v>
      </c>
      <c r="AC20" s="243" t="s">
        <v>188</v>
      </c>
      <c r="AD20" s="243" t="s">
        <v>188</v>
      </c>
      <c r="AE20" s="246">
        <v>248.94198499999999</v>
      </c>
      <c r="AF20" s="243" t="s">
        <v>188</v>
      </c>
      <c r="AG20" s="243" t="s">
        <v>188</v>
      </c>
      <c r="AH20" s="243" t="s">
        <v>188</v>
      </c>
      <c r="AI20" s="243" t="s">
        <v>188</v>
      </c>
      <c r="AJ20" s="243" t="s">
        <v>188</v>
      </c>
      <c r="AK20" s="243" t="s">
        <v>188</v>
      </c>
      <c r="AL20" s="243" t="s">
        <v>188</v>
      </c>
      <c r="AM20" s="243" t="s">
        <v>188</v>
      </c>
      <c r="AN20" s="243" t="s">
        <v>188</v>
      </c>
      <c r="AO20" s="243" t="s">
        <v>188</v>
      </c>
      <c r="AP20" s="243" t="s">
        <v>188</v>
      </c>
      <c r="AQ20" s="243" t="s">
        <v>188</v>
      </c>
      <c r="AR20" s="243" t="s">
        <v>188</v>
      </c>
      <c r="AS20" s="243" t="s">
        <v>188</v>
      </c>
      <c r="AT20" s="243" t="s">
        <v>188</v>
      </c>
      <c r="AU20" s="243" t="s">
        <v>188</v>
      </c>
      <c r="AV20" s="243" t="s">
        <v>188</v>
      </c>
      <c r="AW20" s="243" t="s">
        <v>188</v>
      </c>
      <c r="AX20" s="243" t="s">
        <v>188</v>
      </c>
      <c r="AY20" s="243" t="s">
        <v>188</v>
      </c>
      <c r="AZ20" s="243" t="s">
        <v>188</v>
      </c>
      <c r="BA20" s="243" t="s">
        <v>188</v>
      </c>
      <c r="BB20" s="243" t="s">
        <v>188</v>
      </c>
      <c r="BC20" s="243" t="s">
        <v>188</v>
      </c>
      <c r="BD20" s="243" t="s">
        <v>188</v>
      </c>
      <c r="BE20" s="243" t="s">
        <v>188</v>
      </c>
      <c r="BF20" s="243" t="s">
        <v>188</v>
      </c>
      <c r="BG20" s="243" t="s">
        <v>188</v>
      </c>
      <c r="BH20" s="243" t="s">
        <v>188</v>
      </c>
      <c r="BI20" s="246">
        <v>306.79250500000001</v>
      </c>
      <c r="BJ20" s="243" t="s">
        <v>188</v>
      </c>
      <c r="BK20" s="243" t="s">
        <v>188</v>
      </c>
      <c r="BL20" s="243" t="s">
        <v>188</v>
      </c>
      <c r="BM20" s="243" t="s">
        <v>188</v>
      </c>
      <c r="BN20" s="243" t="s">
        <v>188</v>
      </c>
      <c r="BO20" s="243" t="s">
        <v>188</v>
      </c>
      <c r="BP20" s="243" t="s">
        <v>188</v>
      </c>
      <c r="BQ20" s="243" t="s">
        <v>188</v>
      </c>
      <c r="BR20" s="243" t="s">
        <v>188</v>
      </c>
      <c r="BS20" s="243" t="s">
        <v>188</v>
      </c>
      <c r="BT20" s="243" t="s">
        <v>188</v>
      </c>
      <c r="BU20" s="243" t="s">
        <v>188</v>
      </c>
      <c r="BV20" s="243" t="s">
        <v>188</v>
      </c>
      <c r="BW20" s="243" t="s">
        <v>188</v>
      </c>
      <c r="BX20" s="243" t="s">
        <v>188</v>
      </c>
      <c r="BY20" s="243" t="s">
        <v>188</v>
      </c>
      <c r="BZ20" s="243" t="s">
        <v>188</v>
      </c>
      <c r="CA20" s="243" t="s">
        <v>188</v>
      </c>
      <c r="CB20" s="243" t="s">
        <v>188</v>
      </c>
      <c r="CC20" s="243" t="s">
        <v>188</v>
      </c>
      <c r="CD20" s="243" t="s">
        <v>188</v>
      </c>
      <c r="CE20" s="243" t="s">
        <v>188</v>
      </c>
      <c r="CF20" s="243" t="s">
        <v>188</v>
      </c>
      <c r="CG20" s="243" t="s">
        <v>188</v>
      </c>
      <c r="CH20" s="243" t="s">
        <v>188</v>
      </c>
      <c r="CI20" s="243" t="s">
        <v>188</v>
      </c>
      <c r="CJ20" s="243" t="s">
        <v>188</v>
      </c>
      <c r="CK20" s="243" t="s">
        <v>188</v>
      </c>
      <c r="CL20" s="243" t="s">
        <v>188</v>
      </c>
      <c r="CM20" s="246">
        <v>234.43357900000001</v>
      </c>
      <c r="CN20" s="243" t="s">
        <v>188</v>
      </c>
      <c r="CO20" s="243" t="s">
        <v>188</v>
      </c>
      <c r="CP20" s="243" t="s">
        <v>188</v>
      </c>
      <c r="CQ20" s="243" t="s">
        <v>188</v>
      </c>
      <c r="CR20" s="243" t="s">
        <v>188</v>
      </c>
      <c r="CS20" s="243" t="s">
        <v>188</v>
      </c>
      <c r="CT20" s="243" t="s">
        <v>188</v>
      </c>
      <c r="CU20" s="243" t="s">
        <v>188</v>
      </c>
      <c r="CV20" s="243" t="s">
        <v>188</v>
      </c>
      <c r="CW20" s="243" t="s">
        <v>188</v>
      </c>
      <c r="CX20" s="243" t="s">
        <v>188</v>
      </c>
      <c r="CY20" s="243" t="s">
        <v>188</v>
      </c>
      <c r="CZ20" s="243" t="s">
        <v>188</v>
      </c>
      <c r="DA20" s="243" t="s">
        <v>188</v>
      </c>
      <c r="DB20" s="243" t="s">
        <v>188</v>
      </c>
      <c r="DC20" s="243" t="s">
        <v>188</v>
      </c>
      <c r="DD20" s="243" t="s">
        <v>188</v>
      </c>
      <c r="DE20" s="243" t="s">
        <v>188</v>
      </c>
      <c r="DF20" s="243" t="s">
        <v>188</v>
      </c>
      <c r="DG20" s="243" t="s">
        <v>188</v>
      </c>
      <c r="DH20" s="243" t="s">
        <v>188</v>
      </c>
      <c r="DI20" s="243" t="s">
        <v>188</v>
      </c>
      <c r="DJ20" s="243" t="s">
        <v>188</v>
      </c>
      <c r="DK20" s="243" t="s">
        <v>188</v>
      </c>
      <c r="DL20" s="243" t="s">
        <v>188</v>
      </c>
      <c r="DM20" s="243" t="s">
        <v>188</v>
      </c>
      <c r="DN20" s="243" t="s">
        <v>188</v>
      </c>
      <c r="DO20" s="243" t="s">
        <v>188</v>
      </c>
      <c r="DP20" s="243" t="s">
        <v>188</v>
      </c>
      <c r="DQ20" s="246">
        <v>199.80957900000001</v>
      </c>
      <c r="DR20" s="243" t="s">
        <v>188</v>
      </c>
      <c r="DS20" s="243" t="s">
        <v>188</v>
      </c>
      <c r="DT20" s="243" t="s">
        <v>188</v>
      </c>
      <c r="DU20" s="243" t="s">
        <v>188</v>
      </c>
      <c r="DV20" s="243" t="s">
        <v>188</v>
      </c>
      <c r="DW20" s="243" t="s">
        <v>188</v>
      </c>
      <c r="DX20" s="243" t="s">
        <v>188</v>
      </c>
      <c r="DY20" s="243" t="s">
        <v>188</v>
      </c>
      <c r="DZ20" s="243" t="s">
        <v>188</v>
      </c>
      <c r="EA20" s="243" t="s">
        <v>188</v>
      </c>
      <c r="EB20" s="243" t="s">
        <v>188</v>
      </c>
      <c r="EC20" s="243" t="s">
        <v>188</v>
      </c>
      <c r="ED20" s="243" t="s">
        <v>188</v>
      </c>
      <c r="EE20" s="243" t="s">
        <v>188</v>
      </c>
      <c r="EF20" s="243" t="s">
        <v>188</v>
      </c>
      <c r="EG20" s="243" t="s">
        <v>188</v>
      </c>
      <c r="EH20" s="243" t="s">
        <v>188</v>
      </c>
      <c r="EI20" s="243" t="s">
        <v>188</v>
      </c>
      <c r="EJ20" s="243" t="s">
        <v>188</v>
      </c>
      <c r="EK20" s="243" t="s">
        <v>188</v>
      </c>
      <c r="EL20" s="243" t="s">
        <v>188</v>
      </c>
      <c r="EM20" s="243" t="s">
        <v>188</v>
      </c>
      <c r="EN20" s="243" t="s">
        <v>188</v>
      </c>
      <c r="EO20" s="243" t="s">
        <v>188</v>
      </c>
      <c r="EP20" s="243" t="s">
        <v>188</v>
      </c>
      <c r="EQ20" s="243" t="s">
        <v>188</v>
      </c>
      <c r="ER20" s="243" t="s">
        <v>188</v>
      </c>
      <c r="ES20" s="243" t="s">
        <v>188</v>
      </c>
      <c r="ET20" s="243" t="s">
        <v>188</v>
      </c>
      <c r="EU20" s="246">
        <v>287.63024200000001</v>
      </c>
    </row>
    <row r="21" spans="1:151" hidden="1" x14ac:dyDescent="0.25">
      <c r="A21" s="229" t="s">
        <v>307</v>
      </c>
      <c r="B21" s="243" t="s">
        <v>188</v>
      </c>
      <c r="C21" s="243" t="s">
        <v>188</v>
      </c>
      <c r="D21" s="243" t="s">
        <v>188</v>
      </c>
      <c r="E21" s="243" t="s">
        <v>188</v>
      </c>
      <c r="F21" s="243" t="s">
        <v>188</v>
      </c>
      <c r="G21" s="243" t="s">
        <v>188</v>
      </c>
      <c r="H21" s="243" t="s">
        <v>188</v>
      </c>
      <c r="I21" s="243" t="s">
        <v>188</v>
      </c>
      <c r="J21" s="243" t="s">
        <v>188</v>
      </c>
      <c r="K21" s="243" t="s">
        <v>188</v>
      </c>
      <c r="L21" s="243" t="s">
        <v>188</v>
      </c>
      <c r="M21" s="243" t="s">
        <v>188</v>
      </c>
      <c r="N21" s="243" t="s">
        <v>188</v>
      </c>
      <c r="O21" s="243" t="s">
        <v>188</v>
      </c>
      <c r="P21" s="243" t="s">
        <v>188</v>
      </c>
      <c r="Q21" s="243" t="s">
        <v>188</v>
      </c>
      <c r="R21" s="243" t="s">
        <v>188</v>
      </c>
      <c r="S21" s="243" t="s">
        <v>188</v>
      </c>
      <c r="T21" s="243" t="s">
        <v>188</v>
      </c>
      <c r="U21" s="243" t="s">
        <v>188</v>
      </c>
      <c r="V21" s="243" t="s">
        <v>188</v>
      </c>
      <c r="W21" s="243" t="s">
        <v>188</v>
      </c>
      <c r="X21" s="243" t="s">
        <v>188</v>
      </c>
      <c r="Y21" s="243" t="s">
        <v>188</v>
      </c>
      <c r="Z21" s="243" t="s">
        <v>188</v>
      </c>
      <c r="AA21" s="243" t="s">
        <v>188</v>
      </c>
      <c r="AB21" s="243" t="s">
        <v>188</v>
      </c>
      <c r="AC21" s="243" t="s">
        <v>188</v>
      </c>
      <c r="AD21" s="243" t="s">
        <v>188</v>
      </c>
      <c r="AE21" s="244" t="s">
        <v>188</v>
      </c>
      <c r="AF21" s="243" t="s">
        <v>188</v>
      </c>
      <c r="AG21" s="243" t="s">
        <v>188</v>
      </c>
      <c r="AH21" s="243" t="s">
        <v>188</v>
      </c>
      <c r="AI21" s="243" t="s">
        <v>188</v>
      </c>
      <c r="AJ21" s="243" t="s">
        <v>188</v>
      </c>
      <c r="AK21" s="243" t="s">
        <v>188</v>
      </c>
      <c r="AL21" s="243" t="s">
        <v>188</v>
      </c>
      <c r="AM21" s="243" t="s">
        <v>188</v>
      </c>
      <c r="AN21" s="243" t="s">
        <v>188</v>
      </c>
      <c r="AO21" s="243" t="s">
        <v>188</v>
      </c>
      <c r="AP21" s="243" t="s">
        <v>188</v>
      </c>
      <c r="AQ21" s="243" t="s">
        <v>188</v>
      </c>
      <c r="AR21" s="243" t="s">
        <v>188</v>
      </c>
      <c r="AS21" s="243" t="s">
        <v>188</v>
      </c>
      <c r="AT21" s="243" t="s">
        <v>188</v>
      </c>
      <c r="AU21" s="243" t="s">
        <v>188</v>
      </c>
      <c r="AV21" s="243" t="s">
        <v>188</v>
      </c>
      <c r="AW21" s="243" t="s">
        <v>188</v>
      </c>
      <c r="AX21" s="243" t="s">
        <v>188</v>
      </c>
      <c r="AY21" s="243" t="s">
        <v>188</v>
      </c>
      <c r="AZ21" s="243" t="s">
        <v>188</v>
      </c>
      <c r="BA21" s="243" t="s">
        <v>188</v>
      </c>
      <c r="BB21" s="243" t="s">
        <v>188</v>
      </c>
      <c r="BC21" s="243" t="s">
        <v>188</v>
      </c>
      <c r="BD21" s="243" t="s">
        <v>188</v>
      </c>
      <c r="BE21" s="243" t="s">
        <v>188</v>
      </c>
      <c r="BF21" s="243" t="s">
        <v>188</v>
      </c>
      <c r="BG21" s="243" t="s">
        <v>188</v>
      </c>
      <c r="BH21" s="243" t="s">
        <v>188</v>
      </c>
      <c r="BI21" s="244" t="s">
        <v>188</v>
      </c>
      <c r="BJ21" s="243" t="s">
        <v>188</v>
      </c>
      <c r="BK21" s="243" t="s">
        <v>188</v>
      </c>
      <c r="BL21" s="243" t="s">
        <v>188</v>
      </c>
      <c r="BM21" s="243" t="s">
        <v>188</v>
      </c>
      <c r="BN21" s="243" t="s">
        <v>188</v>
      </c>
      <c r="BO21" s="243" t="s">
        <v>188</v>
      </c>
      <c r="BP21" s="243" t="s">
        <v>188</v>
      </c>
      <c r="BQ21" s="243" t="s">
        <v>188</v>
      </c>
      <c r="BR21" s="243" t="s">
        <v>188</v>
      </c>
      <c r="BS21" s="243" t="s">
        <v>188</v>
      </c>
      <c r="BT21" s="243" t="s">
        <v>188</v>
      </c>
      <c r="BU21" s="243" t="s">
        <v>188</v>
      </c>
      <c r="BV21" s="243" t="s">
        <v>188</v>
      </c>
      <c r="BW21" s="243" t="s">
        <v>188</v>
      </c>
      <c r="BX21" s="243" t="s">
        <v>188</v>
      </c>
      <c r="BY21" s="243" t="s">
        <v>188</v>
      </c>
      <c r="BZ21" s="243" t="s">
        <v>188</v>
      </c>
      <c r="CA21" s="243" t="s">
        <v>188</v>
      </c>
      <c r="CB21" s="243" t="s">
        <v>188</v>
      </c>
      <c r="CC21" s="243" t="s">
        <v>188</v>
      </c>
      <c r="CD21" s="243" t="s">
        <v>188</v>
      </c>
      <c r="CE21" s="243" t="s">
        <v>188</v>
      </c>
      <c r="CF21" s="243" t="s">
        <v>188</v>
      </c>
      <c r="CG21" s="243" t="s">
        <v>188</v>
      </c>
      <c r="CH21" s="243" t="s">
        <v>188</v>
      </c>
      <c r="CI21" s="243" t="s">
        <v>188</v>
      </c>
      <c r="CJ21" s="243" t="s">
        <v>188</v>
      </c>
      <c r="CK21" s="243" t="s">
        <v>188</v>
      </c>
      <c r="CL21" s="243" t="s">
        <v>188</v>
      </c>
      <c r="CM21" s="244" t="s">
        <v>188</v>
      </c>
      <c r="CN21" s="243" t="s">
        <v>188</v>
      </c>
      <c r="CO21" s="243" t="s">
        <v>188</v>
      </c>
      <c r="CP21" s="243" t="s">
        <v>188</v>
      </c>
      <c r="CQ21" s="243" t="s">
        <v>188</v>
      </c>
      <c r="CR21" s="243" t="s">
        <v>188</v>
      </c>
      <c r="CS21" s="243" t="s">
        <v>188</v>
      </c>
      <c r="CT21" s="243" t="s">
        <v>188</v>
      </c>
      <c r="CU21" s="243" t="s">
        <v>188</v>
      </c>
      <c r="CV21" s="243" t="s">
        <v>188</v>
      </c>
      <c r="CW21" s="243" t="s">
        <v>188</v>
      </c>
      <c r="CX21" s="243" t="s">
        <v>188</v>
      </c>
      <c r="CY21" s="243" t="s">
        <v>188</v>
      </c>
      <c r="CZ21" s="243" t="s">
        <v>188</v>
      </c>
      <c r="DA21" s="243" t="s">
        <v>188</v>
      </c>
      <c r="DB21" s="243" t="s">
        <v>188</v>
      </c>
      <c r="DC21" s="243" t="s">
        <v>188</v>
      </c>
      <c r="DD21" s="243" t="s">
        <v>188</v>
      </c>
      <c r="DE21" s="243" t="s">
        <v>188</v>
      </c>
      <c r="DF21" s="243" t="s">
        <v>188</v>
      </c>
      <c r="DG21" s="243" t="s">
        <v>188</v>
      </c>
      <c r="DH21" s="243" t="s">
        <v>188</v>
      </c>
      <c r="DI21" s="243" t="s">
        <v>188</v>
      </c>
      <c r="DJ21" s="243" t="s">
        <v>188</v>
      </c>
      <c r="DK21" s="243" t="s">
        <v>188</v>
      </c>
      <c r="DL21" s="243" t="s">
        <v>188</v>
      </c>
      <c r="DM21" s="243" t="s">
        <v>188</v>
      </c>
      <c r="DN21" s="243" t="s">
        <v>188</v>
      </c>
      <c r="DO21" s="243" t="s">
        <v>188</v>
      </c>
      <c r="DP21" s="243" t="s">
        <v>188</v>
      </c>
      <c r="DQ21" s="244" t="s">
        <v>188</v>
      </c>
      <c r="DR21" s="243" t="s">
        <v>188</v>
      </c>
      <c r="DS21" s="243" t="s">
        <v>188</v>
      </c>
      <c r="DT21" s="243" t="s">
        <v>188</v>
      </c>
      <c r="DU21" s="243" t="s">
        <v>188</v>
      </c>
      <c r="DV21" s="243" t="s">
        <v>188</v>
      </c>
      <c r="DW21" s="243" t="s">
        <v>188</v>
      </c>
      <c r="DX21" s="243" t="s">
        <v>188</v>
      </c>
      <c r="DY21" s="243" t="s">
        <v>188</v>
      </c>
      <c r="DZ21" s="243" t="s">
        <v>188</v>
      </c>
      <c r="EA21" s="243" t="s">
        <v>188</v>
      </c>
      <c r="EB21" s="243" t="s">
        <v>188</v>
      </c>
      <c r="EC21" s="243" t="s">
        <v>188</v>
      </c>
      <c r="ED21" s="243" t="s">
        <v>188</v>
      </c>
      <c r="EE21" s="243" t="s">
        <v>188</v>
      </c>
      <c r="EF21" s="243" t="s">
        <v>188</v>
      </c>
      <c r="EG21" s="243" t="s">
        <v>188</v>
      </c>
      <c r="EH21" s="243" t="s">
        <v>188</v>
      </c>
      <c r="EI21" s="243" t="s">
        <v>188</v>
      </c>
      <c r="EJ21" s="243" t="s">
        <v>188</v>
      </c>
      <c r="EK21" s="243" t="s">
        <v>188</v>
      </c>
      <c r="EL21" s="243" t="s">
        <v>188</v>
      </c>
      <c r="EM21" s="243" t="s">
        <v>188</v>
      </c>
      <c r="EN21" s="243" t="s">
        <v>188</v>
      </c>
      <c r="EO21" s="243" t="s">
        <v>188</v>
      </c>
      <c r="EP21" s="243" t="s">
        <v>188</v>
      </c>
      <c r="EQ21" s="243" t="s">
        <v>188</v>
      </c>
      <c r="ER21" s="243" t="s">
        <v>188</v>
      </c>
      <c r="ES21" s="243" t="s">
        <v>188</v>
      </c>
      <c r="ET21" s="243" t="s">
        <v>188</v>
      </c>
      <c r="EU21" s="244" t="s">
        <v>188</v>
      </c>
    </row>
    <row r="22" spans="1:151" hidden="1" x14ac:dyDescent="0.25">
      <c r="A22" s="229" t="s">
        <v>308</v>
      </c>
      <c r="B22" s="243" t="s">
        <v>188</v>
      </c>
      <c r="C22" s="243" t="s">
        <v>188</v>
      </c>
      <c r="D22" s="243" t="s">
        <v>188</v>
      </c>
      <c r="E22" s="243" t="s">
        <v>188</v>
      </c>
      <c r="F22" s="243" t="s">
        <v>188</v>
      </c>
      <c r="G22" s="243" t="s">
        <v>188</v>
      </c>
      <c r="H22" s="243" t="s">
        <v>188</v>
      </c>
      <c r="I22" s="243" t="s">
        <v>188</v>
      </c>
      <c r="J22" s="243" t="s">
        <v>188</v>
      </c>
      <c r="K22" s="243" t="s">
        <v>188</v>
      </c>
      <c r="L22" s="243" t="s">
        <v>188</v>
      </c>
      <c r="M22" s="243" t="s">
        <v>188</v>
      </c>
      <c r="N22" s="243" t="s">
        <v>188</v>
      </c>
      <c r="O22" s="243" t="s">
        <v>188</v>
      </c>
      <c r="P22" s="243" t="s">
        <v>188</v>
      </c>
      <c r="Q22" s="243" t="s">
        <v>188</v>
      </c>
      <c r="R22" s="243" t="s">
        <v>188</v>
      </c>
      <c r="S22" s="243" t="s">
        <v>188</v>
      </c>
      <c r="T22" s="243" t="s">
        <v>188</v>
      </c>
      <c r="U22" s="243" t="s">
        <v>188</v>
      </c>
      <c r="V22" s="243" t="s">
        <v>188</v>
      </c>
      <c r="W22" s="243" t="s">
        <v>188</v>
      </c>
      <c r="X22" s="243" t="s">
        <v>188</v>
      </c>
      <c r="Y22" s="243" t="s">
        <v>188</v>
      </c>
      <c r="Z22" s="243" t="s">
        <v>188</v>
      </c>
      <c r="AA22" s="243" t="s">
        <v>188</v>
      </c>
      <c r="AB22" s="243" t="s">
        <v>188</v>
      </c>
      <c r="AC22" s="243" t="s">
        <v>188</v>
      </c>
      <c r="AD22" s="245">
        <v>30.12819</v>
      </c>
      <c r="AE22" s="246">
        <v>64.121494999999996</v>
      </c>
      <c r="AF22" s="243" t="s">
        <v>188</v>
      </c>
      <c r="AG22" s="243" t="s">
        <v>188</v>
      </c>
      <c r="AH22" s="243" t="s">
        <v>188</v>
      </c>
      <c r="AI22" s="243" t="s">
        <v>188</v>
      </c>
      <c r="AJ22" s="243" t="s">
        <v>188</v>
      </c>
      <c r="AK22" s="243" t="s">
        <v>188</v>
      </c>
      <c r="AL22" s="243" t="s">
        <v>188</v>
      </c>
      <c r="AM22" s="243" t="s">
        <v>188</v>
      </c>
      <c r="AN22" s="243" t="s">
        <v>188</v>
      </c>
      <c r="AO22" s="243" t="s">
        <v>188</v>
      </c>
      <c r="AP22" s="243" t="s">
        <v>188</v>
      </c>
      <c r="AQ22" s="243" t="s">
        <v>188</v>
      </c>
      <c r="AR22" s="243" t="s">
        <v>188</v>
      </c>
      <c r="AS22" s="243" t="s">
        <v>188</v>
      </c>
      <c r="AT22" s="243" t="s">
        <v>188</v>
      </c>
      <c r="AU22" s="243" t="s">
        <v>188</v>
      </c>
      <c r="AV22" s="243" t="s">
        <v>188</v>
      </c>
      <c r="AW22" s="243" t="s">
        <v>188</v>
      </c>
      <c r="AX22" s="243" t="s">
        <v>188</v>
      </c>
      <c r="AY22" s="243" t="s">
        <v>188</v>
      </c>
      <c r="AZ22" s="243" t="s">
        <v>188</v>
      </c>
      <c r="BA22" s="243" t="s">
        <v>188</v>
      </c>
      <c r="BB22" s="243" t="s">
        <v>188</v>
      </c>
      <c r="BC22" s="243" t="s">
        <v>188</v>
      </c>
      <c r="BD22" s="243" t="s">
        <v>188</v>
      </c>
      <c r="BE22" s="243" t="s">
        <v>188</v>
      </c>
      <c r="BF22" s="243" t="s">
        <v>188</v>
      </c>
      <c r="BG22" s="243" t="s">
        <v>188</v>
      </c>
      <c r="BH22" s="245">
        <v>22.415468000000001</v>
      </c>
      <c r="BI22" s="246">
        <v>82.295377000000002</v>
      </c>
      <c r="BJ22" s="243" t="s">
        <v>188</v>
      </c>
      <c r="BK22" s="243" t="s">
        <v>188</v>
      </c>
      <c r="BL22" s="243" t="s">
        <v>188</v>
      </c>
      <c r="BM22" s="243" t="s">
        <v>188</v>
      </c>
      <c r="BN22" s="243" t="s">
        <v>188</v>
      </c>
      <c r="BO22" s="243" t="s">
        <v>188</v>
      </c>
      <c r="BP22" s="243" t="s">
        <v>188</v>
      </c>
      <c r="BQ22" s="243" t="s">
        <v>188</v>
      </c>
      <c r="BR22" s="243" t="s">
        <v>188</v>
      </c>
      <c r="BS22" s="243" t="s">
        <v>188</v>
      </c>
      <c r="BT22" s="243" t="s">
        <v>188</v>
      </c>
      <c r="BU22" s="243" t="s">
        <v>188</v>
      </c>
      <c r="BV22" s="243" t="s">
        <v>188</v>
      </c>
      <c r="BW22" s="243" t="s">
        <v>188</v>
      </c>
      <c r="BX22" s="243" t="s">
        <v>188</v>
      </c>
      <c r="BY22" s="243" t="s">
        <v>188</v>
      </c>
      <c r="BZ22" s="243" t="s">
        <v>188</v>
      </c>
      <c r="CA22" s="243" t="s">
        <v>188</v>
      </c>
      <c r="CB22" s="243" t="s">
        <v>188</v>
      </c>
      <c r="CC22" s="243" t="s">
        <v>188</v>
      </c>
      <c r="CD22" s="243" t="s">
        <v>188</v>
      </c>
      <c r="CE22" s="243" t="s">
        <v>188</v>
      </c>
      <c r="CF22" s="243" t="s">
        <v>188</v>
      </c>
      <c r="CG22" s="243" t="s">
        <v>188</v>
      </c>
      <c r="CH22" s="243" t="s">
        <v>188</v>
      </c>
      <c r="CI22" s="243" t="s">
        <v>188</v>
      </c>
      <c r="CJ22" s="243" t="s">
        <v>188</v>
      </c>
      <c r="CK22" s="243" t="s">
        <v>188</v>
      </c>
      <c r="CL22" s="245">
        <v>33.932364999999997</v>
      </c>
      <c r="CM22" s="246">
        <v>98.401112999999995</v>
      </c>
      <c r="CN22" s="243" t="s">
        <v>188</v>
      </c>
      <c r="CO22" s="243" t="s">
        <v>188</v>
      </c>
      <c r="CP22" s="243" t="s">
        <v>188</v>
      </c>
      <c r="CQ22" s="243" t="s">
        <v>188</v>
      </c>
      <c r="CR22" s="243" t="s">
        <v>188</v>
      </c>
      <c r="CS22" s="243" t="s">
        <v>188</v>
      </c>
      <c r="CT22" s="243" t="s">
        <v>188</v>
      </c>
      <c r="CU22" s="243" t="s">
        <v>188</v>
      </c>
      <c r="CV22" s="243" t="s">
        <v>188</v>
      </c>
      <c r="CW22" s="243" t="s">
        <v>188</v>
      </c>
      <c r="CX22" s="243" t="s">
        <v>188</v>
      </c>
      <c r="CY22" s="243" t="s">
        <v>188</v>
      </c>
      <c r="CZ22" s="243" t="s">
        <v>188</v>
      </c>
      <c r="DA22" s="243" t="s">
        <v>188</v>
      </c>
      <c r="DB22" s="243" t="s">
        <v>188</v>
      </c>
      <c r="DC22" s="243" t="s">
        <v>188</v>
      </c>
      <c r="DD22" s="243" t="s">
        <v>188</v>
      </c>
      <c r="DE22" s="243" t="s">
        <v>188</v>
      </c>
      <c r="DF22" s="243" t="s">
        <v>188</v>
      </c>
      <c r="DG22" s="243" t="s">
        <v>188</v>
      </c>
      <c r="DH22" s="243" t="s">
        <v>188</v>
      </c>
      <c r="DI22" s="243" t="s">
        <v>188</v>
      </c>
      <c r="DJ22" s="243" t="s">
        <v>188</v>
      </c>
      <c r="DK22" s="243" t="s">
        <v>188</v>
      </c>
      <c r="DL22" s="243" t="s">
        <v>188</v>
      </c>
      <c r="DM22" s="243" t="s">
        <v>188</v>
      </c>
      <c r="DN22" s="243" t="s">
        <v>188</v>
      </c>
      <c r="DO22" s="243" t="s">
        <v>188</v>
      </c>
      <c r="DP22" s="245">
        <v>40.644269000000001</v>
      </c>
      <c r="DQ22" s="246">
        <v>133.035459</v>
      </c>
      <c r="DR22" s="243" t="s">
        <v>188</v>
      </c>
      <c r="DS22" s="243" t="s">
        <v>188</v>
      </c>
      <c r="DT22" s="243" t="s">
        <v>188</v>
      </c>
      <c r="DU22" s="243" t="s">
        <v>188</v>
      </c>
      <c r="DV22" s="243" t="s">
        <v>188</v>
      </c>
      <c r="DW22" s="243" t="s">
        <v>188</v>
      </c>
      <c r="DX22" s="243" t="s">
        <v>188</v>
      </c>
      <c r="DY22" s="243" t="s">
        <v>188</v>
      </c>
      <c r="DZ22" s="243" t="s">
        <v>188</v>
      </c>
      <c r="EA22" s="243" t="s">
        <v>188</v>
      </c>
      <c r="EB22" s="243" t="s">
        <v>188</v>
      </c>
      <c r="EC22" s="243" t="s">
        <v>188</v>
      </c>
      <c r="ED22" s="243" t="s">
        <v>188</v>
      </c>
      <c r="EE22" s="243" t="s">
        <v>188</v>
      </c>
      <c r="EF22" s="243" t="s">
        <v>188</v>
      </c>
      <c r="EG22" s="243" t="s">
        <v>188</v>
      </c>
      <c r="EH22" s="243" t="s">
        <v>188</v>
      </c>
      <c r="EI22" s="243" t="s">
        <v>188</v>
      </c>
      <c r="EJ22" s="243" t="s">
        <v>188</v>
      </c>
      <c r="EK22" s="243" t="s">
        <v>188</v>
      </c>
      <c r="EL22" s="243" t="s">
        <v>188</v>
      </c>
      <c r="EM22" s="243" t="s">
        <v>188</v>
      </c>
      <c r="EN22" s="243" t="s">
        <v>188</v>
      </c>
      <c r="EO22" s="243" t="s">
        <v>188</v>
      </c>
      <c r="EP22" s="243" t="s">
        <v>188</v>
      </c>
      <c r="EQ22" s="243" t="s">
        <v>188</v>
      </c>
      <c r="ER22" s="243" t="s">
        <v>188</v>
      </c>
      <c r="ES22" s="243" t="s">
        <v>188</v>
      </c>
      <c r="ET22" s="245">
        <v>33.721536999999998</v>
      </c>
      <c r="EU22" s="246">
        <v>85.231757999999999</v>
      </c>
    </row>
    <row r="23" spans="1:151" hidden="1" x14ac:dyDescent="0.25">
      <c r="A23" s="229" t="s">
        <v>309</v>
      </c>
      <c r="B23" s="243" t="s">
        <v>188</v>
      </c>
      <c r="C23" s="243" t="s">
        <v>188</v>
      </c>
      <c r="D23" s="243" t="s">
        <v>188</v>
      </c>
      <c r="E23" s="243" t="s">
        <v>188</v>
      </c>
      <c r="F23" s="243" t="s">
        <v>188</v>
      </c>
      <c r="G23" s="243" t="s">
        <v>188</v>
      </c>
      <c r="H23" s="243" t="s">
        <v>188</v>
      </c>
      <c r="I23" s="243" t="s">
        <v>188</v>
      </c>
      <c r="J23" s="243" t="s">
        <v>188</v>
      </c>
      <c r="K23" s="243" t="s">
        <v>188</v>
      </c>
      <c r="L23" s="243" t="s">
        <v>188</v>
      </c>
      <c r="M23" s="243" t="s">
        <v>188</v>
      </c>
      <c r="N23" s="243" t="s">
        <v>188</v>
      </c>
      <c r="O23" s="243" t="s">
        <v>188</v>
      </c>
      <c r="P23" s="243" t="s">
        <v>188</v>
      </c>
      <c r="Q23" s="243" t="s">
        <v>188</v>
      </c>
      <c r="R23" s="243" t="s">
        <v>188</v>
      </c>
      <c r="S23" s="243" t="s">
        <v>188</v>
      </c>
      <c r="T23" s="243" t="s">
        <v>188</v>
      </c>
      <c r="U23" s="243" t="s">
        <v>188</v>
      </c>
      <c r="V23" s="243" t="s">
        <v>188</v>
      </c>
      <c r="W23" s="243" t="s">
        <v>188</v>
      </c>
      <c r="X23" s="243" t="s">
        <v>188</v>
      </c>
      <c r="Y23" s="243" t="s">
        <v>188</v>
      </c>
      <c r="Z23" s="243" t="s">
        <v>188</v>
      </c>
      <c r="AA23" s="243" t="s">
        <v>188</v>
      </c>
      <c r="AB23" s="243" t="s">
        <v>188</v>
      </c>
      <c r="AC23" s="243" t="s">
        <v>188</v>
      </c>
      <c r="AD23" s="243" t="s">
        <v>188</v>
      </c>
      <c r="AE23" s="244" t="s">
        <v>188</v>
      </c>
      <c r="AF23" s="243" t="s">
        <v>188</v>
      </c>
      <c r="AG23" s="243" t="s">
        <v>188</v>
      </c>
      <c r="AH23" s="243" t="s">
        <v>188</v>
      </c>
      <c r="AI23" s="243" t="s">
        <v>188</v>
      </c>
      <c r="AJ23" s="243" t="s">
        <v>188</v>
      </c>
      <c r="AK23" s="243" t="s">
        <v>188</v>
      </c>
      <c r="AL23" s="243" t="s">
        <v>188</v>
      </c>
      <c r="AM23" s="243" t="s">
        <v>188</v>
      </c>
      <c r="AN23" s="243" t="s">
        <v>188</v>
      </c>
      <c r="AO23" s="243" t="s">
        <v>188</v>
      </c>
      <c r="AP23" s="243" t="s">
        <v>188</v>
      </c>
      <c r="AQ23" s="243" t="s">
        <v>188</v>
      </c>
      <c r="AR23" s="243" t="s">
        <v>188</v>
      </c>
      <c r="AS23" s="243" t="s">
        <v>188</v>
      </c>
      <c r="AT23" s="243" t="s">
        <v>188</v>
      </c>
      <c r="AU23" s="243" t="s">
        <v>188</v>
      </c>
      <c r="AV23" s="243" t="s">
        <v>188</v>
      </c>
      <c r="AW23" s="243" t="s">
        <v>188</v>
      </c>
      <c r="AX23" s="243" t="s">
        <v>188</v>
      </c>
      <c r="AY23" s="243" t="s">
        <v>188</v>
      </c>
      <c r="AZ23" s="243" t="s">
        <v>188</v>
      </c>
      <c r="BA23" s="243" t="s">
        <v>188</v>
      </c>
      <c r="BB23" s="243" t="s">
        <v>188</v>
      </c>
      <c r="BC23" s="243" t="s">
        <v>188</v>
      </c>
      <c r="BD23" s="243" t="s">
        <v>188</v>
      </c>
      <c r="BE23" s="243" t="s">
        <v>188</v>
      </c>
      <c r="BF23" s="243" t="s">
        <v>188</v>
      </c>
      <c r="BG23" s="243" t="s">
        <v>188</v>
      </c>
      <c r="BH23" s="243" t="s">
        <v>188</v>
      </c>
      <c r="BI23" s="244" t="s">
        <v>188</v>
      </c>
      <c r="BJ23" s="243" t="s">
        <v>188</v>
      </c>
      <c r="BK23" s="243" t="s">
        <v>188</v>
      </c>
      <c r="BL23" s="243" t="s">
        <v>188</v>
      </c>
      <c r="BM23" s="243" t="s">
        <v>188</v>
      </c>
      <c r="BN23" s="243" t="s">
        <v>188</v>
      </c>
      <c r="BO23" s="243" t="s">
        <v>188</v>
      </c>
      <c r="BP23" s="243" t="s">
        <v>188</v>
      </c>
      <c r="BQ23" s="243" t="s">
        <v>188</v>
      </c>
      <c r="BR23" s="243" t="s">
        <v>188</v>
      </c>
      <c r="BS23" s="243" t="s">
        <v>188</v>
      </c>
      <c r="BT23" s="243" t="s">
        <v>188</v>
      </c>
      <c r="BU23" s="243" t="s">
        <v>188</v>
      </c>
      <c r="BV23" s="243" t="s">
        <v>188</v>
      </c>
      <c r="BW23" s="243" t="s">
        <v>188</v>
      </c>
      <c r="BX23" s="243" t="s">
        <v>188</v>
      </c>
      <c r="BY23" s="243" t="s">
        <v>188</v>
      </c>
      <c r="BZ23" s="243" t="s">
        <v>188</v>
      </c>
      <c r="CA23" s="243" t="s">
        <v>188</v>
      </c>
      <c r="CB23" s="243" t="s">
        <v>188</v>
      </c>
      <c r="CC23" s="243" t="s">
        <v>188</v>
      </c>
      <c r="CD23" s="243" t="s">
        <v>188</v>
      </c>
      <c r="CE23" s="243" t="s">
        <v>188</v>
      </c>
      <c r="CF23" s="243" t="s">
        <v>188</v>
      </c>
      <c r="CG23" s="243" t="s">
        <v>188</v>
      </c>
      <c r="CH23" s="243" t="s">
        <v>188</v>
      </c>
      <c r="CI23" s="243" t="s">
        <v>188</v>
      </c>
      <c r="CJ23" s="243" t="s">
        <v>188</v>
      </c>
      <c r="CK23" s="243" t="s">
        <v>188</v>
      </c>
      <c r="CL23" s="243" t="s">
        <v>188</v>
      </c>
      <c r="CM23" s="244" t="s">
        <v>188</v>
      </c>
      <c r="CN23" s="243" t="s">
        <v>188</v>
      </c>
      <c r="CO23" s="243" t="s">
        <v>188</v>
      </c>
      <c r="CP23" s="243" t="s">
        <v>188</v>
      </c>
      <c r="CQ23" s="243" t="s">
        <v>188</v>
      </c>
      <c r="CR23" s="243" t="s">
        <v>188</v>
      </c>
      <c r="CS23" s="243" t="s">
        <v>188</v>
      </c>
      <c r="CT23" s="243" t="s">
        <v>188</v>
      </c>
      <c r="CU23" s="243" t="s">
        <v>188</v>
      </c>
      <c r="CV23" s="243" t="s">
        <v>188</v>
      </c>
      <c r="CW23" s="243" t="s">
        <v>188</v>
      </c>
      <c r="CX23" s="243" t="s">
        <v>188</v>
      </c>
      <c r="CY23" s="243" t="s">
        <v>188</v>
      </c>
      <c r="CZ23" s="243" t="s">
        <v>188</v>
      </c>
      <c r="DA23" s="243" t="s">
        <v>188</v>
      </c>
      <c r="DB23" s="243" t="s">
        <v>188</v>
      </c>
      <c r="DC23" s="243" t="s">
        <v>188</v>
      </c>
      <c r="DD23" s="243" t="s">
        <v>188</v>
      </c>
      <c r="DE23" s="243" t="s">
        <v>188</v>
      </c>
      <c r="DF23" s="243" t="s">
        <v>188</v>
      </c>
      <c r="DG23" s="243" t="s">
        <v>188</v>
      </c>
      <c r="DH23" s="243" t="s">
        <v>188</v>
      </c>
      <c r="DI23" s="243" t="s">
        <v>188</v>
      </c>
      <c r="DJ23" s="243" t="s">
        <v>188</v>
      </c>
      <c r="DK23" s="243" t="s">
        <v>188</v>
      </c>
      <c r="DL23" s="243" t="s">
        <v>188</v>
      </c>
      <c r="DM23" s="243" t="s">
        <v>188</v>
      </c>
      <c r="DN23" s="243" t="s">
        <v>188</v>
      </c>
      <c r="DO23" s="243" t="s">
        <v>188</v>
      </c>
      <c r="DP23" s="243" t="s">
        <v>188</v>
      </c>
      <c r="DQ23" s="244" t="s">
        <v>188</v>
      </c>
      <c r="DR23" s="243" t="s">
        <v>188</v>
      </c>
      <c r="DS23" s="243" t="s">
        <v>188</v>
      </c>
      <c r="DT23" s="243" t="s">
        <v>188</v>
      </c>
      <c r="DU23" s="243" t="s">
        <v>188</v>
      </c>
      <c r="DV23" s="243" t="s">
        <v>188</v>
      </c>
      <c r="DW23" s="243" t="s">
        <v>188</v>
      </c>
      <c r="DX23" s="243" t="s">
        <v>188</v>
      </c>
      <c r="DY23" s="243" t="s">
        <v>188</v>
      </c>
      <c r="DZ23" s="243" t="s">
        <v>188</v>
      </c>
      <c r="EA23" s="243" t="s">
        <v>188</v>
      </c>
      <c r="EB23" s="243" t="s">
        <v>188</v>
      </c>
      <c r="EC23" s="243" t="s">
        <v>188</v>
      </c>
      <c r="ED23" s="243" t="s">
        <v>188</v>
      </c>
      <c r="EE23" s="243" t="s">
        <v>188</v>
      </c>
      <c r="EF23" s="243" t="s">
        <v>188</v>
      </c>
      <c r="EG23" s="243" t="s">
        <v>188</v>
      </c>
      <c r="EH23" s="243" t="s">
        <v>188</v>
      </c>
      <c r="EI23" s="243" t="s">
        <v>188</v>
      </c>
      <c r="EJ23" s="243" t="s">
        <v>188</v>
      </c>
      <c r="EK23" s="243" t="s">
        <v>188</v>
      </c>
      <c r="EL23" s="243" t="s">
        <v>188</v>
      </c>
      <c r="EM23" s="243" t="s">
        <v>188</v>
      </c>
      <c r="EN23" s="243" t="s">
        <v>188</v>
      </c>
      <c r="EO23" s="243" t="s">
        <v>188</v>
      </c>
      <c r="EP23" s="243" t="s">
        <v>188</v>
      </c>
      <c r="EQ23" s="243" t="s">
        <v>188</v>
      </c>
      <c r="ER23" s="243" t="s">
        <v>188</v>
      </c>
      <c r="ES23" s="243" t="s">
        <v>188</v>
      </c>
      <c r="ET23" s="243" t="s">
        <v>188</v>
      </c>
      <c r="EU23" s="244" t="s">
        <v>188</v>
      </c>
    </row>
    <row r="24" spans="1:151" hidden="1" x14ac:dyDescent="0.25">
      <c r="A24" s="229" t="s">
        <v>310</v>
      </c>
      <c r="B24" s="243" t="s">
        <v>188</v>
      </c>
      <c r="C24" s="243" t="s">
        <v>188</v>
      </c>
      <c r="D24" s="243" t="s">
        <v>188</v>
      </c>
      <c r="E24" s="243" t="s">
        <v>188</v>
      </c>
      <c r="F24" s="243" t="s">
        <v>188</v>
      </c>
      <c r="G24" s="243" t="s">
        <v>188</v>
      </c>
      <c r="H24" s="243" t="s">
        <v>188</v>
      </c>
      <c r="I24" s="243" t="s">
        <v>188</v>
      </c>
      <c r="J24" s="243" t="s">
        <v>188</v>
      </c>
      <c r="K24" s="243" t="s">
        <v>188</v>
      </c>
      <c r="L24" s="243" t="s">
        <v>188</v>
      </c>
      <c r="M24" s="243" t="s">
        <v>188</v>
      </c>
      <c r="N24" s="243" t="s">
        <v>188</v>
      </c>
      <c r="O24" s="243" t="s">
        <v>188</v>
      </c>
      <c r="P24" s="243" t="s">
        <v>188</v>
      </c>
      <c r="Q24" s="243" t="s">
        <v>188</v>
      </c>
      <c r="R24" s="243" t="s">
        <v>188</v>
      </c>
      <c r="S24" s="243" t="s">
        <v>188</v>
      </c>
      <c r="T24" s="243" t="s">
        <v>188</v>
      </c>
      <c r="U24" s="243" t="s">
        <v>188</v>
      </c>
      <c r="V24" s="243" t="s">
        <v>188</v>
      </c>
      <c r="W24" s="243" t="s">
        <v>188</v>
      </c>
      <c r="X24" s="243" t="s">
        <v>188</v>
      </c>
      <c r="Y24" s="243" t="s">
        <v>188</v>
      </c>
      <c r="Z24" s="243" t="s">
        <v>188</v>
      </c>
      <c r="AA24" s="243" t="s">
        <v>188</v>
      </c>
      <c r="AB24" s="243" t="s">
        <v>188</v>
      </c>
      <c r="AC24" s="243" t="s">
        <v>188</v>
      </c>
      <c r="AD24" s="243" t="s">
        <v>188</v>
      </c>
      <c r="AE24" s="246">
        <v>4.646547</v>
      </c>
      <c r="AF24" s="243" t="s">
        <v>188</v>
      </c>
      <c r="AG24" s="243" t="s">
        <v>188</v>
      </c>
      <c r="AH24" s="243" t="s">
        <v>188</v>
      </c>
      <c r="AI24" s="243" t="s">
        <v>188</v>
      </c>
      <c r="AJ24" s="243" t="s">
        <v>188</v>
      </c>
      <c r="AK24" s="243" t="s">
        <v>188</v>
      </c>
      <c r="AL24" s="243" t="s">
        <v>188</v>
      </c>
      <c r="AM24" s="243" t="s">
        <v>188</v>
      </c>
      <c r="AN24" s="243" t="s">
        <v>188</v>
      </c>
      <c r="AO24" s="243" t="s">
        <v>188</v>
      </c>
      <c r="AP24" s="243" t="s">
        <v>188</v>
      </c>
      <c r="AQ24" s="243" t="s">
        <v>188</v>
      </c>
      <c r="AR24" s="243" t="s">
        <v>188</v>
      </c>
      <c r="AS24" s="243" t="s">
        <v>188</v>
      </c>
      <c r="AT24" s="243" t="s">
        <v>188</v>
      </c>
      <c r="AU24" s="243" t="s">
        <v>188</v>
      </c>
      <c r="AV24" s="243" t="s">
        <v>188</v>
      </c>
      <c r="AW24" s="243" t="s">
        <v>188</v>
      </c>
      <c r="AX24" s="243" t="s">
        <v>188</v>
      </c>
      <c r="AY24" s="243" t="s">
        <v>188</v>
      </c>
      <c r="AZ24" s="243" t="s">
        <v>188</v>
      </c>
      <c r="BA24" s="243" t="s">
        <v>188</v>
      </c>
      <c r="BB24" s="243" t="s">
        <v>188</v>
      </c>
      <c r="BC24" s="243" t="s">
        <v>188</v>
      </c>
      <c r="BD24" s="243" t="s">
        <v>188</v>
      </c>
      <c r="BE24" s="243" t="s">
        <v>188</v>
      </c>
      <c r="BF24" s="243" t="s">
        <v>188</v>
      </c>
      <c r="BG24" s="243" t="s">
        <v>188</v>
      </c>
      <c r="BH24" s="243" t="s">
        <v>188</v>
      </c>
      <c r="BI24" s="246">
        <v>4.7370390000000002</v>
      </c>
      <c r="BJ24" s="243" t="s">
        <v>188</v>
      </c>
      <c r="BK24" s="243" t="s">
        <v>188</v>
      </c>
      <c r="BL24" s="243" t="s">
        <v>188</v>
      </c>
      <c r="BM24" s="243" t="s">
        <v>188</v>
      </c>
      <c r="BN24" s="243" t="s">
        <v>188</v>
      </c>
      <c r="BO24" s="243" t="s">
        <v>188</v>
      </c>
      <c r="BP24" s="243" t="s">
        <v>188</v>
      </c>
      <c r="BQ24" s="243" t="s">
        <v>188</v>
      </c>
      <c r="BR24" s="243" t="s">
        <v>188</v>
      </c>
      <c r="BS24" s="243" t="s">
        <v>188</v>
      </c>
      <c r="BT24" s="243" t="s">
        <v>188</v>
      </c>
      <c r="BU24" s="243" t="s">
        <v>188</v>
      </c>
      <c r="BV24" s="243" t="s">
        <v>188</v>
      </c>
      <c r="BW24" s="243" t="s">
        <v>188</v>
      </c>
      <c r="BX24" s="243" t="s">
        <v>188</v>
      </c>
      <c r="BY24" s="243" t="s">
        <v>188</v>
      </c>
      <c r="BZ24" s="243" t="s">
        <v>188</v>
      </c>
      <c r="CA24" s="243" t="s">
        <v>188</v>
      </c>
      <c r="CB24" s="243" t="s">
        <v>188</v>
      </c>
      <c r="CC24" s="243" t="s">
        <v>188</v>
      </c>
      <c r="CD24" s="243" t="s">
        <v>188</v>
      </c>
      <c r="CE24" s="243" t="s">
        <v>188</v>
      </c>
      <c r="CF24" s="243" t="s">
        <v>188</v>
      </c>
      <c r="CG24" s="243" t="s">
        <v>188</v>
      </c>
      <c r="CH24" s="243" t="s">
        <v>188</v>
      </c>
      <c r="CI24" s="243" t="s">
        <v>188</v>
      </c>
      <c r="CJ24" s="243" t="s">
        <v>188</v>
      </c>
      <c r="CK24" s="243" t="s">
        <v>188</v>
      </c>
      <c r="CL24" s="243" t="s">
        <v>188</v>
      </c>
      <c r="CM24" s="246">
        <v>4.9257169999999997</v>
      </c>
      <c r="CN24" s="243" t="s">
        <v>188</v>
      </c>
      <c r="CO24" s="243" t="s">
        <v>188</v>
      </c>
      <c r="CP24" s="243" t="s">
        <v>188</v>
      </c>
      <c r="CQ24" s="243" t="s">
        <v>188</v>
      </c>
      <c r="CR24" s="243" t="s">
        <v>188</v>
      </c>
      <c r="CS24" s="243" t="s">
        <v>188</v>
      </c>
      <c r="CT24" s="243" t="s">
        <v>188</v>
      </c>
      <c r="CU24" s="243" t="s">
        <v>188</v>
      </c>
      <c r="CV24" s="243" t="s">
        <v>188</v>
      </c>
      <c r="CW24" s="243" t="s">
        <v>188</v>
      </c>
      <c r="CX24" s="243" t="s">
        <v>188</v>
      </c>
      <c r="CY24" s="243" t="s">
        <v>188</v>
      </c>
      <c r="CZ24" s="243" t="s">
        <v>188</v>
      </c>
      <c r="DA24" s="243" t="s">
        <v>188</v>
      </c>
      <c r="DB24" s="243" t="s">
        <v>188</v>
      </c>
      <c r="DC24" s="243" t="s">
        <v>188</v>
      </c>
      <c r="DD24" s="243" t="s">
        <v>188</v>
      </c>
      <c r="DE24" s="243" t="s">
        <v>188</v>
      </c>
      <c r="DF24" s="243" t="s">
        <v>188</v>
      </c>
      <c r="DG24" s="243" t="s">
        <v>188</v>
      </c>
      <c r="DH24" s="243" t="s">
        <v>188</v>
      </c>
      <c r="DI24" s="243" t="s">
        <v>188</v>
      </c>
      <c r="DJ24" s="243" t="s">
        <v>188</v>
      </c>
      <c r="DK24" s="243" t="s">
        <v>188</v>
      </c>
      <c r="DL24" s="243" t="s">
        <v>188</v>
      </c>
      <c r="DM24" s="243" t="s">
        <v>188</v>
      </c>
      <c r="DN24" s="243" t="s">
        <v>188</v>
      </c>
      <c r="DO24" s="243" t="s">
        <v>188</v>
      </c>
      <c r="DP24" s="243" t="s">
        <v>188</v>
      </c>
      <c r="DQ24" s="246">
        <v>4.6266040000000004</v>
      </c>
      <c r="DR24" s="243" t="s">
        <v>188</v>
      </c>
      <c r="DS24" s="243" t="s">
        <v>188</v>
      </c>
      <c r="DT24" s="243" t="s">
        <v>188</v>
      </c>
      <c r="DU24" s="243" t="s">
        <v>188</v>
      </c>
      <c r="DV24" s="243" t="s">
        <v>188</v>
      </c>
      <c r="DW24" s="243" t="s">
        <v>188</v>
      </c>
      <c r="DX24" s="243" t="s">
        <v>188</v>
      </c>
      <c r="DY24" s="243" t="s">
        <v>188</v>
      </c>
      <c r="DZ24" s="243" t="s">
        <v>188</v>
      </c>
      <c r="EA24" s="243" t="s">
        <v>188</v>
      </c>
      <c r="EB24" s="243" t="s">
        <v>188</v>
      </c>
      <c r="EC24" s="243" t="s">
        <v>188</v>
      </c>
      <c r="ED24" s="243" t="s">
        <v>188</v>
      </c>
      <c r="EE24" s="243" t="s">
        <v>188</v>
      </c>
      <c r="EF24" s="243" t="s">
        <v>188</v>
      </c>
      <c r="EG24" s="243" t="s">
        <v>188</v>
      </c>
      <c r="EH24" s="243" t="s">
        <v>188</v>
      </c>
      <c r="EI24" s="243" t="s">
        <v>188</v>
      </c>
      <c r="EJ24" s="243" t="s">
        <v>188</v>
      </c>
      <c r="EK24" s="243" t="s">
        <v>188</v>
      </c>
      <c r="EL24" s="243" t="s">
        <v>188</v>
      </c>
      <c r="EM24" s="243" t="s">
        <v>188</v>
      </c>
      <c r="EN24" s="243" t="s">
        <v>188</v>
      </c>
      <c r="EO24" s="243" t="s">
        <v>188</v>
      </c>
      <c r="EP24" s="243" t="s">
        <v>188</v>
      </c>
      <c r="EQ24" s="243" t="s">
        <v>188</v>
      </c>
      <c r="ER24" s="243" t="s">
        <v>188</v>
      </c>
      <c r="ES24" s="243" t="s">
        <v>188</v>
      </c>
      <c r="ET24" s="243" t="s">
        <v>188</v>
      </c>
      <c r="EU24" s="246">
        <v>4.4170090000000002</v>
      </c>
    </row>
    <row r="25" spans="1:151" hidden="1" x14ac:dyDescent="0.25">
      <c r="A25" s="229" t="s">
        <v>311</v>
      </c>
      <c r="B25" s="243" t="s">
        <v>188</v>
      </c>
      <c r="C25" s="243" t="s">
        <v>188</v>
      </c>
      <c r="D25" s="243" t="s">
        <v>188</v>
      </c>
      <c r="E25" s="243" t="s">
        <v>188</v>
      </c>
      <c r="F25" s="243" t="s">
        <v>188</v>
      </c>
      <c r="G25" s="243" t="s">
        <v>188</v>
      </c>
      <c r="H25" s="243" t="s">
        <v>188</v>
      </c>
      <c r="I25" s="243" t="s">
        <v>188</v>
      </c>
      <c r="J25" s="243" t="s">
        <v>188</v>
      </c>
      <c r="K25" s="243" t="s">
        <v>188</v>
      </c>
      <c r="L25" s="243" t="s">
        <v>188</v>
      </c>
      <c r="M25" s="243" t="s">
        <v>188</v>
      </c>
      <c r="N25" s="243" t="s">
        <v>188</v>
      </c>
      <c r="O25" s="243" t="s">
        <v>188</v>
      </c>
      <c r="P25" s="243" t="s">
        <v>188</v>
      </c>
      <c r="Q25" s="243" t="s">
        <v>188</v>
      </c>
      <c r="R25" s="243" t="s">
        <v>188</v>
      </c>
      <c r="S25" s="243" t="s">
        <v>188</v>
      </c>
      <c r="T25" s="243" t="s">
        <v>188</v>
      </c>
      <c r="U25" s="243" t="s">
        <v>188</v>
      </c>
      <c r="V25" s="243" t="s">
        <v>188</v>
      </c>
      <c r="W25" s="243" t="s">
        <v>188</v>
      </c>
      <c r="X25" s="243" t="s">
        <v>188</v>
      </c>
      <c r="Y25" s="243" t="s">
        <v>188</v>
      </c>
      <c r="Z25" s="243" t="s">
        <v>188</v>
      </c>
      <c r="AA25" s="243" t="s">
        <v>188</v>
      </c>
      <c r="AB25" s="243" t="s">
        <v>188</v>
      </c>
      <c r="AC25" s="243" t="s">
        <v>188</v>
      </c>
      <c r="AD25" s="243" t="s">
        <v>188</v>
      </c>
      <c r="AE25" s="244" t="s">
        <v>188</v>
      </c>
      <c r="AF25" s="243" t="s">
        <v>188</v>
      </c>
      <c r="AG25" s="243" t="s">
        <v>188</v>
      </c>
      <c r="AH25" s="243" t="s">
        <v>188</v>
      </c>
      <c r="AI25" s="243" t="s">
        <v>188</v>
      </c>
      <c r="AJ25" s="243" t="s">
        <v>188</v>
      </c>
      <c r="AK25" s="243" t="s">
        <v>188</v>
      </c>
      <c r="AL25" s="243" t="s">
        <v>188</v>
      </c>
      <c r="AM25" s="243" t="s">
        <v>188</v>
      </c>
      <c r="AN25" s="243" t="s">
        <v>188</v>
      </c>
      <c r="AO25" s="243" t="s">
        <v>188</v>
      </c>
      <c r="AP25" s="243" t="s">
        <v>188</v>
      </c>
      <c r="AQ25" s="243" t="s">
        <v>188</v>
      </c>
      <c r="AR25" s="243" t="s">
        <v>188</v>
      </c>
      <c r="AS25" s="243" t="s">
        <v>188</v>
      </c>
      <c r="AT25" s="243" t="s">
        <v>188</v>
      </c>
      <c r="AU25" s="243" t="s">
        <v>188</v>
      </c>
      <c r="AV25" s="243" t="s">
        <v>188</v>
      </c>
      <c r="AW25" s="243" t="s">
        <v>188</v>
      </c>
      <c r="AX25" s="243" t="s">
        <v>188</v>
      </c>
      <c r="AY25" s="243" t="s">
        <v>188</v>
      </c>
      <c r="AZ25" s="243" t="s">
        <v>188</v>
      </c>
      <c r="BA25" s="243" t="s">
        <v>188</v>
      </c>
      <c r="BB25" s="243" t="s">
        <v>188</v>
      </c>
      <c r="BC25" s="243" t="s">
        <v>188</v>
      </c>
      <c r="BD25" s="243" t="s">
        <v>188</v>
      </c>
      <c r="BE25" s="243" t="s">
        <v>188</v>
      </c>
      <c r="BF25" s="243" t="s">
        <v>188</v>
      </c>
      <c r="BG25" s="243" t="s">
        <v>188</v>
      </c>
      <c r="BH25" s="243" t="s">
        <v>188</v>
      </c>
      <c r="BI25" s="244" t="s">
        <v>188</v>
      </c>
      <c r="BJ25" s="243" t="s">
        <v>188</v>
      </c>
      <c r="BK25" s="243" t="s">
        <v>188</v>
      </c>
      <c r="BL25" s="243" t="s">
        <v>188</v>
      </c>
      <c r="BM25" s="243" t="s">
        <v>188</v>
      </c>
      <c r="BN25" s="243" t="s">
        <v>188</v>
      </c>
      <c r="BO25" s="243" t="s">
        <v>188</v>
      </c>
      <c r="BP25" s="243" t="s">
        <v>188</v>
      </c>
      <c r="BQ25" s="243" t="s">
        <v>188</v>
      </c>
      <c r="BR25" s="243" t="s">
        <v>188</v>
      </c>
      <c r="BS25" s="243" t="s">
        <v>188</v>
      </c>
      <c r="BT25" s="243" t="s">
        <v>188</v>
      </c>
      <c r="BU25" s="243" t="s">
        <v>188</v>
      </c>
      <c r="BV25" s="243" t="s">
        <v>188</v>
      </c>
      <c r="BW25" s="243" t="s">
        <v>188</v>
      </c>
      <c r="BX25" s="243" t="s">
        <v>188</v>
      </c>
      <c r="BY25" s="243" t="s">
        <v>188</v>
      </c>
      <c r="BZ25" s="243" t="s">
        <v>188</v>
      </c>
      <c r="CA25" s="243" t="s">
        <v>188</v>
      </c>
      <c r="CB25" s="243" t="s">
        <v>188</v>
      </c>
      <c r="CC25" s="243" t="s">
        <v>188</v>
      </c>
      <c r="CD25" s="243" t="s">
        <v>188</v>
      </c>
      <c r="CE25" s="243" t="s">
        <v>188</v>
      </c>
      <c r="CF25" s="243" t="s">
        <v>188</v>
      </c>
      <c r="CG25" s="243" t="s">
        <v>188</v>
      </c>
      <c r="CH25" s="243" t="s">
        <v>188</v>
      </c>
      <c r="CI25" s="243" t="s">
        <v>188</v>
      </c>
      <c r="CJ25" s="243" t="s">
        <v>188</v>
      </c>
      <c r="CK25" s="243" t="s">
        <v>188</v>
      </c>
      <c r="CL25" s="243" t="s">
        <v>188</v>
      </c>
      <c r="CM25" s="244" t="s">
        <v>188</v>
      </c>
      <c r="CN25" s="243" t="s">
        <v>188</v>
      </c>
      <c r="CO25" s="243" t="s">
        <v>188</v>
      </c>
      <c r="CP25" s="243" t="s">
        <v>188</v>
      </c>
      <c r="CQ25" s="243" t="s">
        <v>188</v>
      </c>
      <c r="CR25" s="243" t="s">
        <v>188</v>
      </c>
      <c r="CS25" s="243" t="s">
        <v>188</v>
      </c>
      <c r="CT25" s="243" t="s">
        <v>188</v>
      </c>
      <c r="CU25" s="243" t="s">
        <v>188</v>
      </c>
      <c r="CV25" s="243" t="s">
        <v>188</v>
      </c>
      <c r="CW25" s="243" t="s">
        <v>188</v>
      </c>
      <c r="CX25" s="243" t="s">
        <v>188</v>
      </c>
      <c r="CY25" s="243" t="s">
        <v>188</v>
      </c>
      <c r="CZ25" s="243" t="s">
        <v>188</v>
      </c>
      <c r="DA25" s="243" t="s">
        <v>188</v>
      </c>
      <c r="DB25" s="243" t="s">
        <v>188</v>
      </c>
      <c r="DC25" s="243" t="s">
        <v>188</v>
      </c>
      <c r="DD25" s="243" t="s">
        <v>188</v>
      </c>
      <c r="DE25" s="243" t="s">
        <v>188</v>
      </c>
      <c r="DF25" s="243" t="s">
        <v>188</v>
      </c>
      <c r="DG25" s="243" t="s">
        <v>188</v>
      </c>
      <c r="DH25" s="243" t="s">
        <v>188</v>
      </c>
      <c r="DI25" s="243" t="s">
        <v>188</v>
      </c>
      <c r="DJ25" s="243" t="s">
        <v>188</v>
      </c>
      <c r="DK25" s="243" t="s">
        <v>188</v>
      </c>
      <c r="DL25" s="243" t="s">
        <v>188</v>
      </c>
      <c r="DM25" s="243" t="s">
        <v>188</v>
      </c>
      <c r="DN25" s="243" t="s">
        <v>188</v>
      </c>
      <c r="DO25" s="243" t="s">
        <v>188</v>
      </c>
      <c r="DP25" s="243" t="s">
        <v>188</v>
      </c>
      <c r="DQ25" s="244" t="s">
        <v>188</v>
      </c>
      <c r="DR25" s="243" t="s">
        <v>188</v>
      </c>
      <c r="DS25" s="243" t="s">
        <v>188</v>
      </c>
      <c r="DT25" s="243" t="s">
        <v>188</v>
      </c>
      <c r="DU25" s="243" t="s">
        <v>188</v>
      </c>
      <c r="DV25" s="243" t="s">
        <v>188</v>
      </c>
      <c r="DW25" s="243" t="s">
        <v>188</v>
      </c>
      <c r="DX25" s="243" t="s">
        <v>188</v>
      </c>
      <c r="DY25" s="243" t="s">
        <v>188</v>
      </c>
      <c r="DZ25" s="243" t="s">
        <v>188</v>
      </c>
      <c r="EA25" s="243" t="s">
        <v>188</v>
      </c>
      <c r="EB25" s="243" t="s">
        <v>188</v>
      </c>
      <c r="EC25" s="243" t="s">
        <v>188</v>
      </c>
      <c r="ED25" s="243" t="s">
        <v>188</v>
      </c>
      <c r="EE25" s="243" t="s">
        <v>188</v>
      </c>
      <c r="EF25" s="243" t="s">
        <v>188</v>
      </c>
      <c r="EG25" s="243" t="s">
        <v>188</v>
      </c>
      <c r="EH25" s="243" t="s">
        <v>188</v>
      </c>
      <c r="EI25" s="243" t="s">
        <v>188</v>
      </c>
      <c r="EJ25" s="243" t="s">
        <v>188</v>
      </c>
      <c r="EK25" s="243" t="s">
        <v>188</v>
      </c>
      <c r="EL25" s="243" t="s">
        <v>188</v>
      </c>
      <c r="EM25" s="243" t="s">
        <v>188</v>
      </c>
      <c r="EN25" s="243" t="s">
        <v>188</v>
      </c>
      <c r="EO25" s="243" t="s">
        <v>188</v>
      </c>
      <c r="EP25" s="243" t="s">
        <v>188</v>
      </c>
      <c r="EQ25" s="243" t="s">
        <v>188</v>
      </c>
      <c r="ER25" s="243" t="s">
        <v>188</v>
      </c>
      <c r="ES25" s="243" t="s">
        <v>188</v>
      </c>
      <c r="ET25" s="243" t="s">
        <v>188</v>
      </c>
      <c r="EU25" s="244" t="s">
        <v>188</v>
      </c>
    </row>
    <row r="26" spans="1:151" hidden="1" x14ac:dyDescent="0.25">
      <c r="A26" s="229" t="s">
        <v>312</v>
      </c>
      <c r="B26" s="243" t="s">
        <v>188</v>
      </c>
      <c r="C26" s="243" t="s">
        <v>188</v>
      </c>
      <c r="D26" s="243" t="s">
        <v>188</v>
      </c>
      <c r="E26" s="243" t="s">
        <v>188</v>
      </c>
      <c r="F26" s="243" t="s">
        <v>188</v>
      </c>
      <c r="G26" s="243" t="s">
        <v>188</v>
      </c>
      <c r="H26" s="243" t="s">
        <v>188</v>
      </c>
      <c r="I26" s="243" t="s">
        <v>188</v>
      </c>
      <c r="J26" s="243" t="s">
        <v>188</v>
      </c>
      <c r="K26" s="243" t="s">
        <v>188</v>
      </c>
      <c r="L26" s="243" t="s">
        <v>188</v>
      </c>
      <c r="M26" s="243" t="s">
        <v>188</v>
      </c>
      <c r="N26" s="243" t="s">
        <v>188</v>
      </c>
      <c r="O26" s="243" t="s">
        <v>188</v>
      </c>
      <c r="P26" s="243" t="s">
        <v>188</v>
      </c>
      <c r="Q26" s="243" t="s">
        <v>188</v>
      </c>
      <c r="R26" s="243" t="s">
        <v>188</v>
      </c>
      <c r="S26" s="243" t="s">
        <v>188</v>
      </c>
      <c r="T26" s="243" t="s">
        <v>188</v>
      </c>
      <c r="U26" s="243" t="s">
        <v>188</v>
      </c>
      <c r="V26" s="243" t="s">
        <v>188</v>
      </c>
      <c r="W26" s="243" t="s">
        <v>188</v>
      </c>
      <c r="X26" s="243" t="s">
        <v>188</v>
      </c>
      <c r="Y26" s="243" t="s">
        <v>188</v>
      </c>
      <c r="Z26" s="243" t="s">
        <v>188</v>
      </c>
      <c r="AA26" s="243" t="s">
        <v>188</v>
      </c>
      <c r="AB26" s="243" t="s">
        <v>188</v>
      </c>
      <c r="AC26" s="243" t="s">
        <v>188</v>
      </c>
      <c r="AD26" s="245">
        <v>23.479554</v>
      </c>
      <c r="AE26" s="244" t="s">
        <v>188</v>
      </c>
      <c r="AF26" s="243" t="s">
        <v>188</v>
      </c>
      <c r="AG26" s="243" t="s">
        <v>188</v>
      </c>
      <c r="AH26" s="243" t="s">
        <v>188</v>
      </c>
      <c r="AI26" s="243" t="s">
        <v>188</v>
      </c>
      <c r="AJ26" s="243" t="s">
        <v>188</v>
      </c>
      <c r="AK26" s="243" t="s">
        <v>188</v>
      </c>
      <c r="AL26" s="243" t="s">
        <v>188</v>
      </c>
      <c r="AM26" s="243" t="s">
        <v>188</v>
      </c>
      <c r="AN26" s="243" t="s">
        <v>188</v>
      </c>
      <c r="AO26" s="243" t="s">
        <v>188</v>
      </c>
      <c r="AP26" s="243" t="s">
        <v>188</v>
      </c>
      <c r="AQ26" s="243" t="s">
        <v>188</v>
      </c>
      <c r="AR26" s="243" t="s">
        <v>188</v>
      </c>
      <c r="AS26" s="243" t="s">
        <v>188</v>
      </c>
      <c r="AT26" s="243" t="s">
        <v>188</v>
      </c>
      <c r="AU26" s="243" t="s">
        <v>188</v>
      </c>
      <c r="AV26" s="243" t="s">
        <v>188</v>
      </c>
      <c r="AW26" s="243" t="s">
        <v>188</v>
      </c>
      <c r="AX26" s="243" t="s">
        <v>188</v>
      </c>
      <c r="AY26" s="243" t="s">
        <v>188</v>
      </c>
      <c r="AZ26" s="243" t="s">
        <v>188</v>
      </c>
      <c r="BA26" s="243" t="s">
        <v>188</v>
      </c>
      <c r="BB26" s="243" t="s">
        <v>188</v>
      </c>
      <c r="BC26" s="243" t="s">
        <v>188</v>
      </c>
      <c r="BD26" s="243" t="s">
        <v>188</v>
      </c>
      <c r="BE26" s="243" t="s">
        <v>188</v>
      </c>
      <c r="BF26" s="243" t="s">
        <v>188</v>
      </c>
      <c r="BG26" s="243" t="s">
        <v>188</v>
      </c>
      <c r="BH26" s="245">
        <v>26.704781000000001</v>
      </c>
      <c r="BI26" s="244" t="s">
        <v>188</v>
      </c>
      <c r="BJ26" s="243" t="s">
        <v>188</v>
      </c>
      <c r="BK26" s="243" t="s">
        <v>188</v>
      </c>
      <c r="BL26" s="243" t="s">
        <v>188</v>
      </c>
      <c r="BM26" s="243" t="s">
        <v>188</v>
      </c>
      <c r="BN26" s="243" t="s">
        <v>188</v>
      </c>
      <c r="BO26" s="243" t="s">
        <v>188</v>
      </c>
      <c r="BP26" s="243" t="s">
        <v>188</v>
      </c>
      <c r="BQ26" s="243" t="s">
        <v>188</v>
      </c>
      <c r="BR26" s="243" t="s">
        <v>188</v>
      </c>
      <c r="BS26" s="243" t="s">
        <v>188</v>
      </c>
      <c r="BT26" s="243" t="s">
        <v>188</v>
      </c>
      <c r="BU26" s="243" t="s">
        <v>188</v>
      </c>
      <c r="BV26" s="243" t="s">
        <v>188</v>
      </c>
      <c r="BW26" s="243" t="s">
        <v>188</v>
      </c>
      <c r="BX26" s="243" t="s">
        <v>188</v>
      </c>
      <c r="BY26" s="243" t="s">
        <v>188</v>
      </c>
      <c r="BZ26" s="243" t="s">
        <v>188</v>
      </c>
      <c r="CA26" s="243" t="s">
        <v>188</v>
      </c>
      <c r="CB26" s="243" t="s">
        <v>188</v>
      </c>
      <c r="CC26" s="243" t="s">
        <v>188</v>
      </c>
      <c r="CD26" s="243" t="s">
        <v>188</v>
      </c>
      <c r="CE26" s="243" t="s">
        <v>188</v>
      </c>
      <c r="CF26" s="243" t="s">
        <v>188</v>
      </c>
      <c r="CG26" s="243" t="s">
        <v>188</v>
      </c>
      <c r="CH26" s="243" t="s">
        <v>188</v>
      </c>
      <c r="CI26" s="243" t="s">
        <v>188</v>
      </c>
      <c r="CJ26" s="243" t="s">
        <v>188</v>
      </c>
      <c r="CK26" s="243" t="s">
        <v>188</v>
      </c>
      <c r="CL26" s="245">
        <v>26.562096</v>
      </c>
      <c r="CM26" s="244" t="s">
        <v>188</v>
      </c>
      <c r="CN26" s="243" t="s">
        <v>188</v>
      </c>
      <c r="CO26" s="243" t="s">
        <v>188</v>
      </c>
      <c r="CP26" s="243" t="s">
        <v>188</v>
      </c>
      <c r="CQ26" s="243" t="s">
        <v>188</v>
      </c>
      <c r="CR26" s="243" t="s">
        <v>188</v>
      </c>
      <c r="CS26" s="243" t="s">
        <v>188</v>
      </c>
      <c r="CT26" s="243" t="s">
        <v>188</v>
      </c>
      <c r="CU26" s="243" t="s">
        <v>188</v>
      </c>
      <c r="CV26" s="243" t="s">
        <v>188</v>
      </c>
      <c r="CW26" s="243" t="s">
        <v>188</v>
      </c>
      <c r="CX26" s="243" t="s">
        <v>188</v>
      </c>
      <c r="CY26" s="243" t="s">
        <v>188</v>
      </c>
      <c r="CZ26" s="243" t="s">
        <v>188</v>
      </c>
      <c r="DA26" s="243" t="s">
        <v>188</v>
      </c>
      <c r="DB26" s="243" t="s">
        <v>188</v>
      </c>
      <c r="DC26" s="243" t="s">
        <v>188</v>
      </c>
      <c r="DD26" s="243" t="s">
        <v>188</v>
      </c>
      <c r="DE26" s="243" t="s">
        <v>188</v>
      </c>
      <c r="DF26" s="243" t="s">
        <v>188</v>
      </c>
      <c r="DG26" s="243" t="s">
        <v>188</v>
      </c>
      <c r="DH26" s="243" t="s">
        <v>188</v>
      </c>
      <c r="DI26" s="243" t="s">
        <v>188</v>
      </c>
      <c r="DJ26" s="243" t="s">
        <v>188</v>
      </c>
      <c r="DK26" s="243" t="s">
        <v>188</v>
      </c>
      <c r="DL26" s="243" t="s">
        <v>188</v>
      </c>
      <c r="DM26" s="243" t="s">
        <v>188</v>
      </c>
      <c r="DN26" s="243" t="s">
        <v>188</v>
      </c>
      <c r="DO26" s="243" t="s">
        <v>188</v>
      </c>
      <c r="DP26" s="245">
        <v>23.314299999999999</v>
      </c>
      <c r="DQ26" s="244" t="s">
        <v>188</v>
      </c>
      <c r="DR26" s="243" t="s">
        <v>188</v>
      </c>
      <c r="DS26" s="243" t="s">
        <v>188</v>
      </c>
      <c r="DT26" s="243" t="s">
        <v>188</v>
      </c>
      <c r="DU26" s="243" t="s">
        <v>188</v>
      </c>
      <c r="DV26" s="243" t="s">
        <v>188</v>
      </c>
      <c r="DW26" s="243" t="s">
        <v>188</v>
      </c>
      <c r="DX26" s="243" t="s">
        <v>188</v>
      </c>
      <c r="DY26" s="243" t="s">
        <v>188</v>
      </c>
      <c r="DZ26" s="243" t="s">
        <v>188</v>
      </c>
      <c r="EA26" s="243" t="s">
        <v>188</v>
      </c>
      <c r="EB26" s="243" t="s">
        <v>188</v>
      </c>
      <c r="EC26" s="243" t="s">
        <v>188</v>
      </c>
      <c r="ED26" s="243" t="s">
        <v>188</v>
      </c>
      <c r="EE26" s="243" t="s">
        <v>188</v>
      </c>
      <c r="EF26" s="243" t="s">
        <v>188</v>
      </c>
      <c r="EG26" s="243" t="s">
        <v>188</v>
      </c>
      <c r="EH26" s="243" t="s">
        <v>188</v>
      </c>
      <c r="EI26" s="243" t="s">
        <v>188</v>
      </c>
      <c r="EJ26" s="243" t="s">
        <v>188</v>
      </c>
      <c r="EK26" s="243" t="s">
        <v>188</v>
      </c>
      <c r="EL26" s="243" t="s">
        <v>188</v>
      </c>
      <c r="EM26" s="243" t="s">
        <v>188</v>
      </c>
      <c r="EN26" s="243" t="s">
        <v>188</v>
      </c>
      <c r="EO26" s="243" t="s">
        <v>188</v>
      </c>
      <c r="EP26" s="243" t="s">
        <v>188</v>
      </c>
      <c r="EQ26" s="243" t="s">
        <v>188</v>
      </c>
      <c r="ER26" s="243" t="s">
        <v>188</v>
      </c>
      <c r="ES26" s="243" t="s">
        <v>188</v>
      </c>
      <c r="ET26" s="245">
        <v>15.672526</v>
      </c>
      <c r="EU26" s="244" t="s">
        <v>188</v>
      </c>
    </row>
    <row r="27" spans="1:151" x14ac:dyDescent="0.25">
      <c r="A27" s="229" t="s">
        <v>313</v>
      </c>
      <c r="B27" s="243" t="s">
        <v>188</v>
      </c>
      <c r="C27" s="243" t="s">
        <v>188</v>
      </c>
      <c r="D27" s="243" t="s">
        <v>188</v>
      </c>
      <c r="E27" s="243" t="s">
        <v>188</v>
      </c>
      <c r="F27" s="243" t="s">
        <v>188</v>
      </c>
      <c r="G27" s="243" t="s">
        <v>188</v>
      </c>
      <c r="H27" s="245">
        <v>8.7471999999999994E-2</v>
      </c>
      <c r="I27" s="243" t="s">
        <v>188</v>
      </c>
      <c r="J27" s="243" t="s">
        <v>188</v>
      </c>
      <c r="K27" s="243" t="s">
        <v>188</v>
      </c>
      <c r="L27" s="243" t="s">
        <v>188</v>
      </c>
      <c r="M27" s="243" t="s">
        <v>188</v>
      </c>
      <c r="N27" s="245">
        <v>8.7471999999999994E-2</v>
      </c>
      <c r="O27" s="243" t="s">
        <v>188</v>
      </c>
      <c r="P27" s="243" t="s">
        <v>188</v>
      </c>
      <c r="Q27" s="243" t="s">
        <v>188</v>
      </c>
      <c r="R27" s="243" t="s">
        <v>188</v>
      </c>
      <c r="S27" s="243" t="s">
        <v>188</v>
      </c>
      <c r="T27" s="243" t="s">
        <v>188</v>
      </c>
      <c r="U27" s="243" t="s">
        <v>188</v>
      </c>
      <c r="V27" s="243" t="s">
        <v>188</v>
      </c>
      <c r="W27" s="243" t="s">
        <v>188</v>
      </c>
      <c r="X27" s="245">
        <v>-154.00017700000001</v>
      </c>
      <c r="Y27" s="245">
        <v>-1.9590669999999999</v>
      </c>
      <c r="Z27" s="243" t="s">
        <v>188</v>
      </c>
      <c r="AA27" s="245">
        <v>-8.3679640000000006</v>
      </c>
      <c r="AB27" s="243" t="s">
        <v>188</v>
      </c>
      <c r="AC27" s="245">
        <v>-8.7646000000000002E-2</v>
      </c>
      <c r="AD27" s="243" t="s">
        <v>188</v>
      </c>
      <c r="AE27" s="246">
        <v>164.32720900000001</v>
      </c>
      <c r="AF27" s="243" t="s">
        <v>188</v>
      </c>
      <c r="AG27" s="243" t="s">
        <v>188</v>
      </c>
      <c r="AH27" s="243" t="s">
        <v>188</v>
      </c>
      <c r="AI27" s="243" t="s">
        <v>188</v>
      </c>
      <c r="AJ27" s="243" t="s">
        <v>188</v>
      </c>
      <c r="AK27" s="243" t="s">
        <v>188</v>
      </c>
      <c r="AL27" s="245">
        <v>9.1007000000000005E-2</v>
      </c>
      <c r="AM27" s="243" t="s">
        <v>188</v>
      </c>
      <c r="AN27" s="243" t="s">
        <v>188</v>
      </c>
      <c r="AO27" s="243" t="s">
        <v>188</v>
      </c>
      <c r="AP27" s="243" t="s">
        <v>188</v>
      </c>
      <c r="AQ27" s="243" t="s">
        <v>188</v>
      </c>
      <c r="AR27" s="245">
        <v>9.1007000000000005E-2</v>
      </c>
      <c r="AS27" s="243" t="s">
        <v>188</v>
      </c>
      <c r="AT27" s="243" t="s">
        <v>188</v>
      </c>
      <c r="AU27" s="243" t="s">
        <v>188</v>
      </c>
      <c r="AV27" s="243" t="s">
        <v>188</v>
      </c>
      <c r="AW27" s="243" t="s">
        <v>188</v>
      </c>
      <c r="AX27" s="243" t="s">
        <v>188</v>
      </c>
      <c r="AY27" s="243" t="s">
        <v>188</v>
      </c>
      <c r="AZ27" s="243" t="s">
        <v>188</v>
      </c>
      <c r="BA27" s="243" t="s">
        <v>188</v>
      </c>
      <c r="BB27" s="245">
        <v>-100.038635</v>
      </c>
      <c r="BC27" s="245">
        <v>-1.9966440000000001</v>
      </c>
      <c r="BD27" s="243" t="s">
        <v>188</v>
      </c>
      <c r="BE27" s="245">
        <v>-8.7521679999999993</v>
      </c>
      <c r="BF27" s="243" t="s">
        <v>188</v>
      </c>
      <c r="BG27" s="245">
        <v>-9.078E-2</v>
      </c>
      <c r="BH27" s="243" t="s">
        <v>188</v>
      </c>
      <c r="BI27" s="246">
        <v>110.787447</v>
      </c>
      <c r="BJ27" s="243" t="s">
        <v>188</v>
      </c>
      <c r="BK27" s="243" t="s">
        <v>188</v>
      </c>
      <c r="BL27" s="243" t="s">
        <v>188</v>
      </c>
      <c r="BM27" s="243" t="s">
        <v>188</v>
      </c>
      <c r="BN27" s="243" t="s">
        <v>188</v>
      </c>
      <c r="BO27" s="243" t="s">
        <v>188</v>
      </c>
      <c r="BP27" s="245">
        <v>6.0082000000000003E-2</v>
      </c>
      <c r="BQ27" s="243" t="s">
        <v>188</v>
      </c>
      <c r="BR27" s="243" t="s">
        <v>188</v>
      </c>
      <c r="BS27" s="243" t="s">
        <v>188</v>
      </c>
      <c r="BT27" s="243" t="s">
        <v>188</v>
      </c>
      <c r="BU27" s="243" t="s">
        <v>188</v>
      </c>
      <c r="BV27" s="245">
        <v>6.0082000000000003E-2</v>
      </c>
      <c r="BW27" s="243" t="s">
        <v>188</v>
      </c>
      <c r="BX27" s="243" t="s">
        <v>188</v>
      </c>
      <c r="BY27" s="243" t="s">
        <v>188</v>
      </c>
      <c r="BZ27" s="243" t="s">
        <v>188</v>
      </c>
      <c r="CA27" s="243" t="s">
        <v>188</v>
      </c>
      <c r="CB27" s="243" t="s">
        <v>188</v>
      </c>
      <c r="CC27" s="243" t="s">
        <v>188</v>
      </c>
      <c r="CD27" s="243" t="s">
        <v>188</v>
      </c>
      <c r="CE27" s="243" t="s">
        <v>188</v>
      </c>
      <c r="CF27" s="245">
        <v>-109.79351</v>
      </c>
      <c r="CG27" s="245">
        <v>-2.0771519999999999</v>
      </c>
      <c r="CH27" s="243" t="s">
        <v>188</v>
      </c>
      <c r="CI27" s="245">
        <v>-10.048266999999999</v>
      </c>
      <c r="CJ27" s="243" t="s">
        <v>188</v>
      </c>
      <c r="CK27" s="245">
        <v>-6.0082000000000003E-2</v>
      </c>
      <c r="CL27" s="243" t="s">
        <v>188</v>
      </c>
      <c r="CM27" s="246">
        <v>121.91892900000001</v>
      </c>
      <c r="CN27" s="243" t="s">
        <v>188</v>
      </c>
      <c r="CO27" s="243" t="s">
        <v>188</v>
      </c>
      <c r="CP27" s="243" t="s">
        <v>188</v>
      </c>
      <c r="CQ27" s="243" t="s">
        <v>188</v>
      </c>
      <c r="CR27" s="243" t="s">
        <v>188</v>
      </c>
      <c r="CS27" s="243" t="s">
        <v>188</v>
      </c>
      <c r="CT27" s="245">
        <v>8.4821999999999995E-2</v>
      </c>
      <c r="CU27" s="243" t="s">
        <v>188</v>
      </c>
      <c r="CV27" s="243" t="s">
        <v>188</v>
      </c>
      <c r="CW27" s="243" t="s">
        <v>188</v>
      </c>
      <c r="CX27" s="243" t="s">
        <v>188</v>
      </c>
      <c r="CY27" s="243" t="s">
        <v>188</v>
      </c>
      <c r="CZ27" s="245">
        <v>8.4821999999999995E-2</v>
      </c>
      <c r="DA27" s="243" t="s">
        <v>188</v>
      </c>
      <c r="DB27" s="243" t="s">
        <v>188</v>
      </c>
      <c r="DC27" s="243" t="s">
        <v>188</v>
      </c>
      <c r="DD27" s="243" t="s">
        <v>188</v>
      </c>
      <c r="DE27" s="243" t="s">
        <v>188</v>
      </c>
      <c r="DF27" s="243" t="s">
        <v>188</v>
      </c>
      <c r="DG27" s="243" t="s">
        <v>188</v>
      </c>
      <c r="DH27" s="243" t="s">
        <v>188</v>
      </c>
      <c r="DI27" s="243" t="s">
        <v>188</v>
      </c>
      <c r="DJ27" s="245">
        <v>-124.793153</v>
      </c>
      <c r="DK27" s="245">
        <v>-4.3843059999999996</v>
      </c>
      <c r="DL27" s="243" t="s">
        <v>188</v>
      </c>
      <c r="DM27" s="245">
        <v>-8.8835700000000006</v>
      </c>
      <c r="DN27" s="243" t="s">
        <v>188</v>
      </c>
      <c r="DO27" s="245">
        <v>-8.4821999999999995E-2</v>
      </c>
      <c r="DP27" s="243" t="s">
        <v>188</v>
      </c>
      <c r="DQ27" s="246">
        <v>138.06102899999999</v>
      </c>
      <c r="DR27" s="243" t="s">
        <v>188</v>
      </c>
      <c r="DS27" s="243" t="s">
        <v>188</v>
      </c>
      <c r="DT27" s="243" t="s">
        <v>188</v>
      </c>
      <c r="DU27" s="243" t="s">
        <v>188</v>
      </c>
      <c r="DV27" s="243" t="s">
        <v>188</v>
      </c>
      <c r="DW27" s="243" t="s">
        <v>188</v>
      </c>
      <c r="DX27" s="245">
        <v>0.20763699999999999</v>
      </c>
      <c r="DY27" s="243" t="s">
        <v>188</v>
      </c>
      <c r="DZ27" s="243" t="s">
        <v>188</v>
      </c>
      <c r="EA27" s="243" t="s">
        <v>188</v>
      </c>
      <c r="EB27" s="243" t="s">
        <v>188</v>
      </c>
      <c r="EC27" s="243" t="s">
        <v>188</v>
      </c>
      <c r="ED27" s="245">
        <v>0.20763699999999999</v>
      </c>
      <c r="EE27" s="243" t="s">
        <v>188</v>
      </c>
      <c r="EF27" s="243" t="s">
        <v>188</v>
      </c>
      <c r="EG27" s="243" t="s">
        <v>188</v>
      </c>
      <c r="EH27" s="243" t="s">
        <v>188</v>
      </c>
      <c r="EI27" s="243" t="s">
        <v>188</v>
      </c>
      <c r="EJ27" s="243" t="s">
        <v>188</v>
      </c>
      <c r="EK27" s="243" t="s">
        <v>188</v>
      </c>
      <c r="EL27" s="243" t="s">
        <v>188</v>
      </c>
      <c r="EM27" s="243" t="s">
        <v>188</v>
      </c>
      <c r="EN27" s="245">
        <v>-115.654111</v>
      </c>
      <c r="EO27" s="245">
        <v>-6.6055359999999999</v>
      </c>
      <c r="EP27" s="243" t="s">
        <v>188</v>
      </c>
      <c r="EQ27" s="245">
        <v>-9.2549499999999991</v>
      </c>
      <c r="ER27" s="243" t="s">
        <v>188</v>
      </c>
      <c r="ES27" s="245">
        <v>-0.20763699999999999</v>
      </c>
      <c r="ET27" s="243" t="s">
        <v>188</v>
      </c>
      <c r="EU27" s="246">
        <v>131.51459700000001</v>
      </c>
    </row>
    <row r="28" spans="1:151" x14ac:dyDescent="0.25">
      <c r="A28" s="229" t="s">
        <v>314</v>
      </c>
      <c r="B28" s="243" t="s">
        <v>188</v>
      </c>
      <c r="C28" s="243" t="s">
        <v>188</v>
      </c>
      <c r="D28" s="243" t="s">
        <v>188</v>
      </c>
      <c r="E28" s="243" t="s">
        <v>188</v>
      </c>
      <c r="F28" s="243" t="s">
        <v>188</v>
      </c>
      <c r="G28" s="243" t="s">
        <v>188</v>
      </c>
      <c r="H28" s="245">
        <v>2.0524610000000001</v>
      </c>
      <c r="I28" s="243" t="s">
        <v>188</v>
      </c>
      <c r="J28" s="243" t="s">
        <v>188</v>
      </c>
      <c r="K28" s="243" t="s">
        <v>188</v>
      </c>
      <c r="L28" s="243" t="s">
        <v>188</v>
      </c>
      <c r="M28" s="243" t="s">
        <v>188</v>
      </c>
      <c r="N28" s="245">
        <v>1.916723</v>
      </c>
      <c r="O28" s="245">
        <v>2.0513E-2</v>
      </c>
      <c r="P28" s="245">
        <v>0.115226</v>
      </c>
      <c r="Q28" s="243" t="s">
        <v>188</v>
      </c>
      <c r="R28" s="243" t="s">
        <v>188</v>
      </c>
      <c r="S28" s="243" t="s">
        <v>188</v>
      </c>
      <c r="T28" s="243" t="s">
        <v>188</v>
      </c>
      <c r="U28" s="245">
        <v>1.2716999999999999E-2</v>
      </c>
      <c r="V28" s="243" t="s">
        <v>188</v>
      </c>
      <c r="W28" s="243" t="s">
        <v>188</v>
      </c>
      <c r="X28" s="243" t="s">
        <v>188</v>
      </c>
      <c r="Y28" s="243" t="s">
        <v>188</v>
      </c>
      <c r="Z28" s="243" t="s">
        <v>188</v>
      </c>
      <c r="AA28" s="243" t="s">
        <v>188</v>
      </c>
      <c r="AB28" s="243" t="s">
        <v>188</v>
      </c>
      <c r="AC28" s="243" t="s">
        <v>188</v>
      </c>
      <c r="AD28" s="245">
        <v>0.46518799999999999</v>
      </c>
      <c r="AE28" s="246">
        <v>36.677557</v>
      </c>
      <c r="AF28" s="243" t="s">
        <v>188</v>
      </c>
      <c r="AG28" s="243" t="s">
        <v>188</v>
      </c>
      <c r="AH28" s="243" t="s">
        <v>188</v>
      </c>
      <c r="AI28" s="243" t="s">
        <v>188</v>
      </c>
      <c r="AJ28" s="243" t="s">
        <v>188</v>
      </c>
      <c r="AK28" s="243" t="s">
        <v>188</v>
      </c>
      <c r="AL28" s="245">
        <v>1.443875</v>
      </c>
      <c r="AM28" s="243" t="s">
        <v>188</v>
      </c>
      <c r="AN28" s="243" t="s">
        <v>188</v>
      </c>
      <c r="AO28" s="243" t="s">
        <v>188</v>
      </c>
      <c r="AP28" s="243" t="s">
        <v>188</v>
      </c>
      <c r="AQ28" s="243" t="s">
        <v>188</v>
      </c>
      <c r="AR28" s="245">
        <v>1.204075</v>
      </c>
      <c r="AS28" s="245">
        <v>2.0513E-2</v>
      </c>
      <c r="AT28" s="245">
        <v>0.21928800000000001</v>
      </c>
      <c r="AU28" s="243" t="s">
        <v>188</v>
      </c>
      <c r="AV28" s="243" t="s">
        <v>188</v>
      </c>
      <c r="AW28" s="243" t="s">
        <v>188</v>
      </c>
      <c r="AX28" s="243" t="s">
        <v>188</v>
      </c>
      <c r="AY28" s="245">
        <v>6.4390000000000003E-3</v>
      </c>
      <c r="AZ28" s="243" t="s">
        <v>188</v>
      </c>
      <c r="BA28" s="243" t="s">
        <v>188</v>
      </c>
      <c r="BB28" s="243" t="s">
        <v>188</v>
      </c>
      <c r="BC28" s="243" t="s">
        <v>188</v>
      </c>
      <c r="BD28" s="243" t="s">
        <v>188</v>
      </c>
      <c r="BE28" s="243" t="s">
        <v>188</v>
      </c>
      <c r="BF28" s="243" t="s">
        <v>188</v>
      </c>
      <c r="BG28" s="243" t="s">
        <v>188</v>
      </c>
      <c r="BH28" s="245">
        <v>0.34183000000000002</v>
      </c>
      <c r="BI28" s="246">
        <v>41.087307000000003</v>
      </c>
      <c r="BJ28" s="243" t="s">
        <v>188</v>
      </c>
      <c r="BK28" s="243" t="s">
        <v>188</v>
      </c>
      <c r="BL28" s="243" t="s">
        <v>188</v>
      </c>
      <c r="BM28" s="243" t="s">
        <v>188</v>
      </c>
      <c r="BN28" s="243" t="s">
        <v>188</v>
      </c>
      <c r="BO28" s="243" t="s">
        <v>188</v>
      </c>
      <c r="BP28" s="245">
        <v>1.303353</v>
      </c>
      <c r="BQ28" s="243" t="s">
        <v>188</v>
      </c>
      <c r="BR28" s="243" t="s">
        <v>188</v>
      </c>
      <c r="BS28" s="243" t="s">
        <v>188</v>
      </c>
      <c r="BT28" s="243" t="s">
        <v>188</v>
      </c>
      <c r="BU28" s="243" t="s">
        <v>188</v>
      </c>
      <c r="BV28" s="245">
        <v>1.1928890000000001</v>
      </c>
      <c r="BW28" s="245">
        <v>3.0887999999999999E-2</v>
      </c>
      <c r="BX28" s="245">
        <v>7.9575999999999994E-2</v>
      </c>
      <c r="BY28" s="243" t="s">
        <v>188</v>
      </c>
      <c r="BZ28" s="243" t="s">
        <v>188</v>
      </c>
      <c r="CA28" s="243" t="s">
        <v>188</v>
      </c>
      <c r="CB28" s="243" t="s">
        <v>188</v>
      </c>
      <c r="CC28" s="245">
        <v>8.1130000000000004E-3</v>
      </c>
      <c r="CD28" s="243" t="s">
        <v>188</v>
      </c>
      <c r="CE28" s="243" t="s">
        <v>188</v>
      </c>
      <c r="CF28" s="243" t="s">
        <v>188</v>
      </c>
      <c r="CG28" s="243" t="s">
        <v>188</v>
      </c>
      <c r="CH28" s="243" t="s">
        <v>188</v>
      </c>
      <c r="CI28" s="243" t="s">
        <v>188</v>
      </c>
      <c r="CJ28" s="243" t="s">
        <v>188</v>
      </c>
      <c r="CK28" s="243" t="s">
        <v>188</v>
      </c>
      <c r="CL28" s="245">
        <v>0.42662899999999998</v>
      </c>
      <c r="CM28" s="246">
        <v>36.269764000000002</v>
      </c>
      <c r="CN28" s="243" t="s">
        <v>188</v>
      </c>
      <c r="CO28" s="243" t="s">
        <v>188</v>
      </c>
      <c r="CP28" s="243" t="s">
        <v>188</v>
      </c>
      <c r="CQ28" s="243" t="s">
        <v>188</v>
      </c>
      <c r="CR28" s="243" t="s">
        <v>188</v>
      </c>
      <c r="CS28" s="243" t="s">
        <v>188</v>
      </c>
      <c r="CT28" s="245">
        <v>1.127346</v>
      </c>
      <c r="CU28" s="243" t="s">
        <v>188</v>
      </c>
      <c r="CV28" s="243" t="s">
        <v>188</v>
      </c>
      <c r="CW28" s="243" t="s">
        <v>188</v>
      </c>
      <c r="CX28" s="243" t="s">
        <v>188</v>
      </c>
      <c r="CY28" s="243" t="s">
        <v>188</v>
      </c>
      <c r="CZ28" s="245">
        <v>0.952206</v>
      </c>
      <c r="DA28" s="245">
        <v>3.4949000000000001E-2</v>
      </c>
      <c r="DB28" s="245">
        <v>0.14019100000000001</v>
      </c>
      <c r="DC28" s="243" t="s">
        <v>188</v>
      </c>
      <c r="DD28" s="243" t="s">
        <v>188</v>
      </c>
      <c r="DE28" s="243" t="s">
        <v>188</v>
      </c>
      <c r="DF28" s="243" t="s">
        <v>188</v>
      </c>
      <c r="DG28" s="245">
        <v>1.1429E-2</v>
      </c>
      <c r="DH28" s="243" t="s">
        <v>188</v>
      </c>
      <c r="DI28" s="243" t="s">
        <v>188</v>
      </c>
      <c r="DJ28" s="243" t="s">
        <v>188</v>
      </c>
      <c r="DK28" s="243" t="s">
        <v>188</v>
      </c>
      <c r="DL28" s="243" t="s">
        <v>188</v>
      </c>
      <c r="DM28" s="243" t="s">
        <v>188</v>
      </c>
      <c r="DN28" s="243" t="s">
        <v>188</v>
      </c>
      <c r="DO28" s="243" t="s">
        <v>188</v>
      </c>
      <c r="DP28" s="245">
        <v>0.15229599999999999</v>
      </c>
      <c r="DQ28" s="246">
        <v>34.727108000000001</v>
      </c>
      <c r="DR28" s="243" t="s">
        <v>188</v>
      </c>
      <c r="DS28" s="243" t="s">
        <v>188</v>
      </c>
      <c r="DT28" s="243" t="s">
        <v>188</v>
      </c>
      <c r="DU28" s="243" t="s">
        <v>188</v>
      </c>
      <c r="DV28" s="243" t="s">
        <v>188</v>
      </c>
      <c r="DW28" s="243" t="s">
        <v>188</v>
      </c>
      <c r="DX28" s="245">
        <v>1.3530930000000001</v>
      </c>
      <c r="DY28" s="243" t="s">
        <v>188</v>
      </c>
      <c r="DZ28" s="243" t="s">
        <v>188</v>
      </c>
      <c r="EA28" s="243" t="s">
        <v>188</v>
      </c>
      <c r="EB28" s="243" t="s">
        <v>188</v>
      </c>
      <c r="EC28" s="243" t="s">
        <v>188</v>
      </c>
      <c r="ED28" s="245">
        <v>1.20872</v>
      </c>
      <c r="EE28" s="245">
        <v>2.6644999999999999E-2</v>
      </c>
      <c r="EF28" s="245">
        <v>0.117728</v>
      </c>
      <c r="EG28" s="243" t="s">
        <v>188</v>
      </c>
      <c r="EH28" s="243" t="s">
        <v>188</v>
      </c>
      <c r="EI28" s="243" t="s">
        <v>188</v>
      </c>
      <c r="EJ28" s="243" t="s">
        <v>188</v>
      </c>
      <c r="EK28" s="245">
        <v>5.9560000000000004E-3</v>
      </c>
      <c r="EL28" s="243" t="s">
        <v>188</v>
      </c>
      <c r="EM28" s="243" t="s">
        <v>188</v>
      </c>
      <c r="EN28" s="243" t="s">
        <v>188</v>
      </c>
      <c r="EO28" s="243" t="s">
        <v>188</v>
      </c>
      <c r="EP28" s="243" t="s">
        <v>188</v>
      </c>
      <c r="EQ28" s="243" t="s">
        <v>188</v>
      </c>
      <c r="ER28" s="243" t="s">
        <v>188</v>
      </c>
      <c r="ES28" s="243" t="s">
        <v>188</v>
      </c>
      <c r="ET28" s="245">
        <v>3.5465999999999998E-2</v>
      </c>
      <c r="EU28" s="246">
        <v>41.570979999999999</v>
      </c>
    </row>
    <row r="29" spans="1:151" x14ac:dyDescent="0.25">
      <c r="A29" s="229" t="s">
        <v>315</v>
      </c>
      <c r="B29" s="243" t="s">
        <v>188</v>
      </c>
      <c r="C29" s="243" t="s">
        <v>188</v>
      </c>
      <c r="D29" s="243" t="s">
        <v>188</v>
      </c>
      <c r="E29" s="243" t="s">
        <v>188</v>
      </c>
      <c r="F29" s="243" t="s">
        <v>188</v>
      </c>
      <c r="G29" s="243" t="s">
        <v>188</v>
      </c>
      <c r="H29" s="243" t="s">
        <v>188</v>
      </c>
      <c r="I29" s="243" t="s">
        <v>188</v>
      </c>
      <c r="J29" s="243" t="s">
        <v>188</v>
      </c>
      <c r="K29" s="243" t="s">
        <v>188</v>
      </c>
      <c r="L29" s="243" t="s">
        <v>188</v>
      </c>
      <c r="M29" s="243" t="s">
        <v>188</v>
      </c>
      <c r="N29" s="243" t="s">
        <v>188</v>
      </c>
      <c r="O29" s="243" t="s">
        <v>188</v>
      </c>
      <c r="P29" s="243" t="s">
        <v>188</v>
      </c>
      <c r="Q29" s="243" t="s">
        <v>188</v>
      </c>
      <c r="R29" s="243" t="s">
        <v>188</v>
      </c>
      <c r="S29" s="245">
        <v>0.58392999999999995</v>
      </c>
      <c r="T29" s="245">
        <v>0.86869399999999997</v>
      </c>
      <c r="U29" s="243" t="s">
        <v>188</v>
      </c>
      <c r="V29" s="243" t="s">
        <v>188</v>
      </c>
      <c r="W29" s="243" t="s">
        <v>188</v>
      </c>
      <c r="X29" s="243" t="s">
        <v>188</v>
      </c>
      <c r="Y29" s="243" t="s">
        <v>188</v>
      </c>
      <c r="Z29" s="243" t="s">
        <v>188</v>
      </c>
      <c r="AA29" s="243" t="s">
        <v>188</v>
      </c>
      <c r="AB29" s="243" t="s">
        <v>188</v>
      </c>
      <c r="AC29" s="243" t="s">
        <v>188</v>
      </c>
      <c r="AD29" s="245">
        <v>6.6218159999999999</v>
      </c>
      <c r="AE29" s="246">
        <v>85.522133999999994</v>
      </c>
      <c r="AF29" s="243" t="s">
        <v>188</v>
      </c>
      <c r="AG29" s="243" t="s">
        <v>188</v>
      </c>
      <c r="AH29" s="243" t="s">
        <v>188</v>
      </c>
      <c r="AI29" s="243" t="s">
        <v>188</v>
      </c>
      <c r="AJ29" s="243" t="s">
        <v>188</v>
      </c>
      <c r="AK29" s="243" t="s">
        <v>188</v>
      </c>
      <c r="AL29" s="243" t="s">
        <v>188</v>
      </c>
      <c r="AM29" s="243" t="s">
        <v>188</v>
      </c>
      <c r="AN29" s="243" t="s">
        <v>188</v>
      </c>
      <c r="AO29" s="243" t="s">
        <v>188</v>
      </c>
      <c r="AP29" s="243" t="s">
        <v>188</v>
      </c>
      <c r="AQ29" s="243" t="s">
        <v>188</v>
      </c>
      <c r="AR29" s="243" t="s">
        <v>188</v>
      </c>
      <c r="AS29" s="243" t="s">
        <v>188</v>
      </c>
      <c r="AT29" s="243" t="s">
        <v>188</v>
      </c>
      <c r="AU29" s="243" t="s">
        <v>188</v>
      </c>
      <c r="AV29" s="243" t="s">
        <v>188</v>
      </c>
      <c r="AW29" s="245">
        <v>1.2346140000000001</v>
      </c>
      <c r="AX29" s="245">
        <v>0.43226300000000001</v>
      </c>
      <c r="AY29" s="243" t="s">
        <v>188</v>
      </c>
      <c r="AZ29" s="243" t="s">
        <v>188</v>
      </c>
      <c r="BA29" s="243" t="s">
        <v>188</v>
      </c>
      <c r="BB29" s="243" t="s">
        <v>188</v>
      </c>
      <c r="BC29" s="243" t="s">
        <v>188</v>
      </c>
      <c r="BD29" s="243" t="s">
        <v>188</v>
      </c>
      <c r="BE29" s="243" t="s">
        <v>188</v>
      </c>
      <c r="BF29" s="243" t="s">
        <v>188</v>
      </c>
      <c r="BG29" s="243" t="s">
        <v>188</v>
      </c>
      <c r="BH29" s="245">
        <v>5.651713</v>
      </c>
      <c r="BI29" s="246">
        <v>84.166421999999997</v>
      </c>
      <c r="BJ29" s="243" t="s">
        <v>188</v>
      </c>
      <c r="BK29" s="243" t="s">
        <v>188</v>
      </c>
      <c r="BL29" s="243" t="s">
        <v>188</v>
      </c>
      <c r="BM29" s="243" t="s">
        <v>188</v>
      </c>
      <c r="BN29" s="243" t="s">
        <v>188</v>
      </c>
      <c r="BO29" s="243" t="s">
        <v>188</v>
      </c>
      <c r="BP29" s="243" t="s">
        <v>188</v>
      </c>
      <c r="BQ29" s="243" t="s">
        <v>188</v>
      </c>
      <c r="BR29" s="243" t="s">
        <v>188</v>
      </c>
      <c r="BS29" s="243" t="s">
        <v>188</v>
      </c>
      <c r="BT29" s="243" t="s">
        <v>188</v>
      </c>
      <c r="BU29" s="243" t="s">
        <v>188</v>
      </c>
      <c r="BV29" s="243" t="s">
        <v>188</v>
      </c>
      <c r="BW29" s="243" t="s">
        <v>188</v>
      </c>
      <c r="BX29" s="243" t="s">
        <v>188</v>
      </c>
      <c r="BY29" s="243" t="s">
        <v>188</v>
      </c>
      <c r="BZ29" s="243" t="s">
        <v>188</v>
      </c>
      <c r="CA29" s="245">
        <v>0.93928900000000004</v>
      </c>
      <c r="CB29" s="245">
        <v>0.27418799999999999</v>
      </c>
      <c r="CC29" s="243" t="s">
        <v>188</v>
      </c>
      <c r="CD29" s="243" t="s">
        <v>188</v>
      </c>
      <c r="CE29" s="243" t="s">
        <v>188</v>
      </c>
      <c r="CF29" s="243" t="s">
        <v>188</v>
      </c>
      <c r="CG29" s="243" t="s">
        <v>188</v>
      </c>
      <c r="CH29" s="243" t="s">
        <v>188</v>
      </c>
      <c r="CI29" s="243" t="s">
        <v>188</v>
      </c>
      <c r="CJ29" s="243" t="s">
        <v>188</v>
      </c>
      <c r="CK29" s="243" t="s">
        <v>188</v>
      </c>
      <c r="CL29" s="245">
        <v>13.982177999999999</v>
      </c>
      <c r="CM29" s="246">
        <v>88.267493000000002</v>
      </c>
      <c r="CN29" s="243" t="s">
        <v>188</v>
      </c>
      <c r="CO29" s="243" t="s">
        <v>188</v>
      </c>
      <c r="CP29" s="243" t="s">
        <v>188</v>
      </c>
      <c r="CQ29" s="243" t="s">
        <v>188</v>
      </c>
      <c r="CR29" s="243" t="s">
        <v>188</v>
      </c>
      <c r="CS29" s="243" t="s">
        <v>188</v>
      </c>
      <c r="CT29" s="243" t="s">
        <v>188</v>
      </c>
      <c r="CU29" s="243" t="s">
        <v>188</v>
      </c>
      <c r="CV29" s="243" t="s">
        <v>188</v>
      </c>
      <c r="CW29" s="243" t="s">
        <v>188</v>
      </c>
      <c r="CX29" s="243" t="s">
        <v>188</v>
      </c>
      <c r="CY29" s="243" t="s">
        <v>188</v>
      </c>
      <c r="CZ29" s="243" t="s">
        <v>188</v>
      </c>
      <c r="DA29" s="243" t="s">
        <v>188</v>
      </c>
      <c r="DB29" s="243" t="s">
        <v>188</v>
      </c>
      <c r="DC29" s="243" t="s">
        <v>188</v>
      </c>
      <c r="DD29" s="243" t="s">
        <v>188</v>
      </c>
      <c r="DE29" s="245">
        <v>0.99828600000000001</v>
      </c>
      <c r="DF29" s="245">
        <v>0.40005000000000002</v>
      </c>
      <c r="DG29" s="243" t="s">
        <v>188</v>
      </c>
      <c r="DH29" s="243" t="s">
        <v>188</v>
      </c>
      <c r="DI29" s="243" t="s">
        <v>188</v>
      </c>
      <c r="DJ29" s="243" t="s">
        <v>188</v>
      </c>
      <c r="DK29" s="243" t="s">
        <v>188</v>
      </c>
      <c r="DL29" s="243" t="s">
        <v>188</v>
      </c>
      <c r="DM29" s="243" t="s">
        <v>188</v>
      </c>
      <c r="DN29" s="243" t="s">
        <v>188</v>
      </c>
      <c r="DO29" s="243" t="s">
        <v>188</v>
      </c>
      <c r="DP29" s="245">
        <v>6.8825659999999997</v>
      </c>
      <c r="DQ29" s="246">
        <v>89.478660000000005</v>
      </c>
      <c r="DR29" s="243" t="s">
        <v>188</v>
      </c>
      <c r="DS29" s="243" t="s">
        <v>188</v>
      </c>
      <c r="DT29" s="243" t="s">
        <v>188</v>
      </c>
      <c r="DU29" s="243" t="s">
        <v>188</v>
      </c>
      <c r="DV29" s="243" t="s">
        <v>188</v>
      </c>
      <c r="DW29" s="243" t="s">
        <v>188</v>
      </c>
      <c r="DX29" s="243" t="s">
        <v>188</v>
      </c>
      <c r="DY29" s="243" t="s">
        <v>188</v>
      </c>
      <c r="DZ29" s="243" t="s">
        <v>188</v>
      </c>
      <c r="EA29" s="243" t="s">
        <v>188</v>
      </c>
      <c r="EB29" s="243" t="s">
        <v>188</v>
      </c>
      <c r="EC29" s="243" t="s">
        <v>188</v>
      </c>
      <c r="ED29" s="243" t="s">
        <v>188</v>
      </c>
      <c r="EE29" s="243" t="s">
        <v>188</v>
      </c>
      <c r="EF29" s="243" t="s">
        <v>188</v>
      </c>
      <c r="EG29" s="243" t="s">
        <v>188</v>
      </c>
      <c r="EH29" s="243" t="s">
        <v>188</v>
      </c>
      <c r="EI29" s="245">
        <v>1.0701240000000001</v>
      </c>
      <c r="EJ29" s="245">
        <v>3.9999999999999998E-6</v>
      </c>
      <c r="EK29" s="243" t="s">
        <v>188</v>
      </c>
      <c r="EL29" s="243" t="s">
        <v>188</v>
      </c>
      <c r="EM29" s="243" t="s">
        <v>188</v>
      </c>
      <c r="EN29" s="243" t="s">
        <v>188</v>
      </c>
      <c r="EO29" s="243" t="s">
        <v>188</v>
      </c>
      <c r="EP29" s="243" t="s">
        <v>188</v>
      </c>
      <c r="EQ29" s="243" t="s">
        <v>188</v>
      </c>
      <c r="ER29" s="243" t="s">
        <v>188</v>
      </c>
      <c r="ES29" s="243" t="s">
        <v>188</v>
      </c>
      <c r="ET29" s="245">
        <v>5.1928489999999998</v>
      </c>
      <c r="EU29" s="246">
        <v>83.571731999999997</v>
      </c>
    </row>
    <row r="30" spans="1:151" x14ac:dyDescent="0.25">
      <c r="A30" s="229" t="s">
        <v>316</v>
      </c>
      <c r="B30" s="245">
        <v>58.360221000000003</v>
      </c>
      <c r="C30" s="245">
        <v>0.14750199999999999</v>
      </c>
      <c r="D30" s="245">
        <v>42.927692999999998</v>
      </c>
      <c r="E30" s="245">
        <v>11.333727</v>
      </c>
      <c r="F30" s="243" t="s">
        <v>188</v>
      </c>
      <c r="G30" s="243" t="s">
        <v>188</v>
      </c>
      <c r="H30" s="245">
        <v>980.68147199999999</v>
      </c>
      <c r="I30" s="243" t="s">
        <v>188</v>
      </c>
      <c r="J30" s="245">
        <v>86.814783000000006</v>
      </c>
      <c r="K30" s="243" t="s">
        <v>188</v>
      </c>
      <c r="L30" s="245">
        <v>107.048734</v>
      </c>
      <c r="M30" s="245">
        <v>23.597481999999999</v>
      </c>
      <c r="N30" s="245">
        <v>587.53366900000003</v>
      </c>
      <c r="O30" s="245">
        <v>46.946883</v>
      </c>
      <c r="P30" s="245">
        <v>51.618385000000004</v>
      </c>
      <c r="Q30" s="245">
        <v>26.807503000000001</v>
      </c>
      <c r="R30" s="245">
        <v>50.314033000000002</v>
      </c>
      <c r="S30" s="245">
        <v>43.328584999999997</v>
      </c>
      <c r="T30" s="245">
        <v>4.5325340000000001</v>
      </c>
      <c r="U30" s="245">
        <v>157.54627500000001</v>
      </c>
      <c r="V30" s="245">
        <v>2.4811879999999999</v>
      </c>
      <c r="W30" s="245">
        <v>33.609178</v>
      </c>
      <c r="X30" s="243" t="s">
        <v>188</v>
      </c>
      <c r="Y30" s="243" t="s">
        <v>188</v>
      </c>
      <c r="Z30" s="243" t="s">
        <v>188</v>
      </c>
      <c r="AA30" s="243" t="s">
        <v>188</v>
      </c>
      <c r="AB30" s="243" t="s">
        <v>188</v>
      </c>
      <c r="AC30" s="243" t="s">
        <v>188</v>
      </c>
      <c r="AD30" s="245">
        <v>46.520740000000004</v>
      </c>
      <c r="AE30" s="246">
        <v>524.87426900000003</v>
      </c>
      <c r="AF30" s="245">
        <v>54.033577999999999</v>
      </c>
      <c r="AG30" s="245">
        <v>0.41865400000000003</v>
      </c>
      <c r="AH30" s="245">
        <v>63.541972999999999</v>
      </c>
      <c r="AI30" s="245">
        <v>9.3399090000000005</v>
      </c>
      <c r="AJ30" s="243" t="s">
        <v>188</v>
      </c>
      <c r="AK30" s="243" t="s">
        <v>188</v>
      </c>
      <c r="AL30" s="245">
        <v>1066.6325629999999</v>
      </c>
      <c r="AM30" s="243" t="s">
        <v>188</v>
      </c>
      <c r="AN30" s="245">
        <v>90.033859000000007</v>
      </c>
      <c r="AO30" s="243" t="s">
        <v>188</v>
      </c>
      <c r="AP30" s="245">
        <v>109.461989</v>
      </c>
      <c r="AQ30" s="245">
        <v>27.976372999999999</v>
      </c>
      <c r="AR30" s="245">
        <v>638.24476900000002</v>
      </c>
      <c r="AS30" s="245">
        <v>44.900182000000001</v>
      </c>
      <c r="AT30" s="245">
        <v>54.540140000000001</v>
      </c>
      <c r="AU30" s="245">
        <v>42.946434000000004</v>
      </c>
      <c r="AV30" s="245">
        <v>58.528816999999997</v>
      </c>
      <c r="AW30" s="245">
        <v>43.148589999999999</v>
      </c>
      <c r="AX30" s="245">
        <v>4.4597049999999996</v>
      </c>
      <c r="AY30" s="245">
        <v>162.88972699999999</v>
      </c>
      <c r="AZ30" s="245">
        <v>1.954297</v>
      </c>
      <c r="BA30" s="245">
        <v>37.909624000000001</v>
      </c>
      <c r="BB30" s="243" t="s">
        <v>188</v>
      </c>
      <c r="BC30" s="243" t="s">
        <v>188</v>
      </c>
      <c r="BD30" s="243" t="s">
        <v>188</v>
      </c>
      <c r="BE30" s="243" t="s">
        <v>188</v>
      </c>
      <c r="BF30" s="243" t="s">
        <v>188</v>
      </c>
      <c r="BG30" s="243" t="s">
        <v>188</v>
      </c>
      <c r="BH30" s="245">
        <v>43.126705999999999</v>
      </c>
      <c r="BI30" s="246">
        <v>536.49799900000005</v>
      </c>
      <c r="BJ30" s="245">
        <v>5.0871630000000003</v>
      </c>
      <c r="BK30" s="245">
        <v>0.47113500000000003</v>
      </c>
      <c r="BL30" s="245">
        <v>54.263863000000001</v>
      </c>
      <c r="BM30" s="245">
        <v>10.67168</v>
      </c>
      <c r="BN30" s="243" t="s">
        <v>188</v>
      </c>
      <c r="BO30" s="243" t="s">
        <v>188</v>
      </c>
      <c r="BP30" s="245">
        <v>972.87536499999999</v>
      </c>
      <c r="BQ30" s="243" t="s">
        <v>188</v>
      </c>
      <c r="BR30" s="245">
        <v>73.563070999999994</v>
      </c>
      <c r="BS30" s="243" t="s">
        <v>188</v>
      </c>
      <c r="BT30" s="245">
        <v>79.932721999999998</v>
      </c>
      <c r="BU30" s="245">
        <v>15.673722</v>
      </c>
      <c r="BV30" s="245">
        <v>561.685653</v>
      </c>
      <c r="BW30" s="245">
        <v>38.623137999999997</v>
      </c>
      <c r="BX30" s="245">
        <v>53.475709000000002</v>
      </c>
      <c r="BY30" s="245">
        <v>95.321777999999995</v>
      </c>
      <c r="BZ30" s="245">
        <v>54.599572000000002</v>
      </c>
      <c r="CA30" s="245">
        <v>43.943928999999997</v>
      </c>
      <c r="CB30" s="245">
        <v>4.4059840000000001</v>
      </c>
      <c r="CC30" s="245">
        <v>161.406577</v>
      </c>
      <c r="CD30" s="245">
        <v>1.9860420000000001</v>
      </c>
      <c r="CE30" s="245">
        <v>47.379891999999998</v>
      </c>
      <c r="CF30" s="243" t="s">
        <v>188</v>
      </c>
      <c r="CG30" s="243" t="s">
        <v>188</v>
      </c>
      <c r="CH30" s="243" t="s">
        <v>188</v>
      </c>
      <c r="CI30" s="243" t="s">
        <v>188</v>
      </c>
      <c r="CJ30" s="243" t="s">
        <v>188</v>
      </c>
      <c r="CK30" s="243" t="s">
        <v>188</v>
      </c>
      <c r="CL30" s="245">
        <v>46.085653999999998</v>
      </c>
      <c r="CM30" s="246">
        <v>535.15574600000002</v>
      </c>
      <c r="CN30" s="245">
        <v>24.380666999999999</v>
      </c>
      <c r="CO30" s="245">
        <v>0.38930199999999998</v>
      </c>
      <c r="CP30" s="245">
        <v>56.526058999999997</v>
      </c>
      <c r="CQ30" s="245">
        <v>10.768281</v>
      </c>
      <c r="CR30" s="243" t="s">
        <v>188</v>
      </c>
      <c r="CS30" s="243" t="s">
        <v>188</v>
      </c>
      <c r="CT30" s="245">
        <v>1047.5207829999999</v>
      </c>
      <c r="CU30" s="243" t="s">
        <v>188</v>
      </c>
      <c r="CV30" s="245">
        <v>74.777906999999999</v>
      </c>
      <c r="CW30" s="243" t="s">
        <v>188</v>
      </c>
      <c r="CX30" s="245">
        <v>89.783383999999998</v>
      </c>
      <c r="CY30" s="245">
        <v>16.643535</v>
      </c>
      <c r="CZ30" s="245">
        <v>649.08186599999999</v>
      </c>
      <c r="DA30" s="245">
        <v>32.587940000000003</v>
      </c>
      <c r="DB30" s="245">
        <v>45.757565</v>
      </c>
      <c r="DC30" s="245">
        <v>92.579888999999994</v>
      </c>
      <c r="DD30" s="245">
        <v>46.308698</v>
      </c>
      <c r="DE30" s="245">
        <v>52.454842999999997</v>
      </c>
      <c r="DF30" s="245">
        <v>4.3880429999999997</v>
      </c>
      <c r="DG30" s="245">
        <v>161.816181</v>
      </c>
      <c r="DH30" s="245">
        <v>2.0488010000000001</v>
      </c>
      <c r="DI30" s="245">
        <v>46.812545999999998</v>
      </c>
      <c r="DJ30" s="243" t="s">
        <v>188</v>
      </c>
      <c r="DK30" s="243" t="s">
        <v>188</v>
      </c>
      <c r="DL30" s="245">
        <v>2.8882669999999999</v>
      </c>
      <c r="DM30" s="243" t="s">
        <v>188</v>
      </c>
      <c r="DN30" s="243" t="s">
        <v>188</v>
      </c>
      <c r="DO30" s="243" t="s">
        <v>188</v>
      </c>
      <c r="DP30" s="245">
        <v>56.923706000000003</v>
      </c>
      <c r="DQ30" s="246">
        <v>564.33213799999999</v>
      </c>
      <c r="DR30" s="245">
        <v>0.607379</v>
      </c>
      <c r="DS30" s="245">
        <v>0.34851300000000002</v>
      </c>
      <c r="DT30" s="245">
        <v>28.458435000000001</v>
      </c>
      <c r="DU30" s="245">
        <v>4.5311589999999997</v>
      </c>
      <c r="DV30" s="243" t="s">
        <v>188</v>
      </c>
      <c r="DW30" s="243" t="s">
        <v>188</v>
      </c>
      <c r="DX30" s="245">
        <v>1036.8219349999999</v>
      </c>
      <c r="DY30" s="243" t="s">
        <v>188</v>
      </c>
      <c r="DZ30" s="245">
        <v>73.966617999999997</v>
      </c>
      <c r="EA30" s="243" t="s">
        <v>188</v>
      </c>
      <c r="EB30" s="245">
        <v>99.146082000000007</v>
      </c>
      <c r="EC30" s="245">
        <v>26.871752999999998</v>
      </c>
      <c r="ED30" s="245">
        <v>649.76013999999998</v>
      </c>
      <c r="EE30" s="245">
        <v>29.188489000000001</v>
      </c>
      <c r="EF30" s="245">
        <v>34.479382999999999</v>
      </c>
      <c r="EG30" s="245">
        <v>86.556008000000006</v>
      </c>
      <c r="EH30" s="245">
        <v>36.853461000000003</v>
      </c>
      <c r="EI30" s="245">
        <v>43.288356</v>
      </c>
      <c r="EJ30" s="245">
        <v>4.4139290000000004</v>
      </c>
      <c r="EK30" s="245">
        <v>157.01786899999999</v>
      </c>
      <c r="EL30" s="245">
        <v>1.990591</v>
      </c>
      <c r="EM30" s="245">
        <v>45.290973000000001</v>
      </c>
      <c r="EN30" s="243" t="s">
        <v>188</v>
      </c>
      <c r="EO30" s="245">
        <v>1.293892</v>
      </c>
      <c r="EP30" s="245">
        <v>2.898396</v>
      </c>
      <c r="EQ30" s="243" t="s">
        <v>188</v>
      </c>
      <c r="ER30" s="243" t="s">
        <v>188</v>
      </c>
      <c r="ES30" s="243" t="s">
        <v>188</v>
      </c>
      <c r="ET30" s="245">
        <v>44.165748000000001</v>
      </c>
      <c r="EU30" s="246">
        <v>505.08284300000003</v>
      </c>
    </row>
    <row r="31" spans="1:151" x14ac:dyDescent="0.25">
      <c r="A31" s="229" t="s">
        <v>317</v>
      </c>
      <c r="B31" s="243" t="s">
        <v>188</v>
      </c>
      <c r="C31" s="243" t="s">
        <v>188</v>
      </c>
      <c r="D31" s="243" t="s">
        <v>188</v>
      </c>
      <c r="E31" s="243" t="s">
        <v>188</v>
      </c>
      <c r="F31" s="243" t="s">
        <v>188</v>
      </c>
      <c r="G31" s="243" t="s">
        <v>188</v>
      </c>
      <c r="H31" s="245">
        <v>50.314033000000002</v>
      </c>
      <c r="I31" s="243" t="s">
        <v>188</v>
      </c>
      <c r="J31" s="243" t="s">
        <v>188</v>
      </c>
      <c r="K31" s="243" t="s">
        <v>188</v>
      </c>
      <c r="L31" s="243" t="s">
        <v>188</v>
      </c>
      <c r="M31" s="243" t="s">
        <v>188</v>
      </c>
      <c r="N31" s="243" t="s">
        <v>188</v>
      </c>
      <c r="O31" s="243" t="s">
        <v>188</v>
      </c>
      <c r="P31" s="243" t="s">
        <v>188</v>
      </c>
      <c r="Q31" s="243" t="s">
        <v>188</v>
      </c>
      <c r="R31" s="245">
        <v>50.314033000000002</v>
      </c>
      <c r="S31" s="243" t="s">
        <v>188</v>
      </c>
      <c r="T31" s="243" t="s">
        <v>188</v>
      </c>
      <c r="U31" s="243" t="s">
        <v>188</v>
      </c>
      <c r="V31" s="243" t="s">
        <v>188</v>
      </c>
      <c r="W31" s="243" t="s">
        <v>188</v>
      </c>
      <c r="X31" s="243" t="s">
        <v>188</v>
      </c>
      <c r="Y31" s="243" t="s">
        <v>188</v>
      </c>
      <c r="Z31" s="243" t="s">
        <v>188</v>
      </c>
      <c r="AA31" s="243" t="s">
        <v>188</v>
      </c>
      <c r="AB31" s="243" t="s">
        <v>188</v>
      </c>
      <c r="AC31" s="243" t="s">
        <v>188</v>
      </c>
      <c r="AD31" s="243" t="s">
        <v>188</v>
      </c>
      <c r="AE31" s="244" t="s">
        <v>188</v>
      </c>
      <c r="AF31" s="243" t="s">
        <v>188</v>
      </c>
      <c r="AG31" s="243" t="s">
        <v>188</v>
      </c>
      <c r="AH31" s="243" t="s">
        <v>188</v>
      </c>
      <c r="AI31" s="243" t="s">
        <v>188</v>
      </c>
      <c r="AJ31" s="243" t="s">
        <v>188</v>
      </c>
      <c r="AK31" s="243" t="s">
        <v>188</v>
      </c>
      <c r="AL31" s="245">
        <v>58.528816999999997</v>
      </c>
      <c r="AM31" s="243" t="s">
        <v>188</v>
      </c>
      <c r="AN31" s="243" t="s">
        <v>188</v>
      </c>
      <c r="AO31" s="243" t="s">
        <v>188</v>
      </c>
      <c r="AP31" s="243" t="s">
        <v>188</v>
      </c>
      <c r="AQ31" s="243" t="s">
        <v>188</v>
      </c>
      <c r="AR31" s="243" t="s">
        <v>188</v>
      </c>
      <c r="AS31" s="243" t="s">
        <v>188</v>
      </c>
      <c r="AT31" s="243" t="s">
        <v>188</v>
      </c>
      <c r="AU31" s="243" t="s">
        <v>188</v>
      </c>
      <c r="AV31" s="245">
        <v>58.528816999999997</v>
      </c>
      <c r="AW31" s="243" t="s">
        <v>188</v>
      </c>
      <c r="AX31" s="243" t="s">
        <v>188</v>
      </c>
      <c r="AY31" s="243" t="s">
        <v>188</v>
      </c>
      <c r="AZ31" s="243" t="s">
        <v>188</v>
      </c>
      <c r="BA31" s="243" t="s">
        <v>188</v>
      </c>
      <c r="BB31" s="243" t="s">
        <v>188</v>
      </c>
      <c r="BC31" s="243" t="s">
        <v>188</v>
      </c>
      <c r="BD31" s="243" t="s">
        <v>188</v>
      </c>
      <c r="BE31" s="243" t="s">
        <v>188</v>
      </c>
      <c r="BF31" s="243" t="s">
        <v>188</v>
      </c>
      <c r="BG31" s="243" t="s">
        <v>188</v>
      </c>
      <c r="BH31" s="243" t="s">
        <v>188</v>
      </c>
      <c r="BI31" s="244" t="s">
        <v>188</v>
      </c>
      <c r="BJ31" s="243" t="s">
        <v>188</v>
      </c>
      <c r="BK31" s="243" t="s">
        <v>188</v>
      </c>
      <c r="BL31" s="243" t="s">
        <v>188</v>
      </c>
      <c r="BM31" s="243" t="s">
        <v>188</v>
      </c>
      <c r="BN31" s="243" t="s">
        <v>188</v>
      </c>
      <c r="BO31" s="243" t="s">
        <v>188</v>
      </c>
      <c r="BP31" s="245">
        <v>54.599572000000002</v>
      </c>
      <c r="BQ31" s="243" t="s">
        <v>188</v>
      </c>
      <c r="BR31" s="243" t="s">
        <v>188</v>
      </c>
      <c r="BS31" s="243" t="s">
        <v>188</v>
      </c>
      <c r="BT31" s="243" t="s">
        <v>188</v>
      </c>
      <c r="BU31" s="243" t="s">
        <v>188</v>
      </c>
      <c r="BV31" s="243" t="s">
        <v>188</v>
      </c>
      <c r="BW31" s="243" t="s">
        <v>188</v>
      </c>
      <c r="BX31" s="243" t="s">
        <v>188</v>
      </c>
      <c r="BY31" s="243" t="s">
        <v>188</v>
      </c>
      <c r="BZ31" s="245">
        <v>54.599572000000002</v>
      </c>
      <c r="CA31" s="243" t="s">
        <v>188</v>
      </c>
      <c r="CB31" s="243" t="s">
        <v>188</v>
      </c>
      <c r="CC31" s="243" t="s">
        <v>188</v>
      </c>
      <c r="CD31" s="243" t="s">
        <v>188</v>
      </c>
      <c r="CE31" s="243" t="s">
        <v>188</v>
      </c>
      <c r="CF31" s="243" t="s">
        <v>188</v>
      </c>
      <c r="CG31" s="243" t="s">
        <v>188</v>
      </c>
      <c r="CH31" s="243" t="s">
        <v>188</v>
      </c>
      <c r="CI31" s="243" t="s">
        <v>188</v>
      </c>
      <c r="CJ31" s="243" t="s">
        <v>188</v>
      </c>
      <c r="CK31" s="243" t="s">
        <v>188</v>
      </c>
      <c r="CL31" s="243" t="s">
        <v>188</v>
      </c>
      <c r="CM31" s="244" t="s">
        <v>188</v>
      </c>
      <c r="CN31" s="243" t="s">
        <v>188</v>
      </c>
      <c r="CO31" s="243" t="s">
        <v>188</v>
      </c>
      <c r="CP31" s="243" t="s">
        <v>188</v>
      </c>
      <c r="CQ31" s="243" t="s">
        <v>188</v>
      </c>
      <c r="CR31" s="243" t="s">
        <v>188</v>
      </c>
      <c r="CS31" s="243" t="s">
        <v>188</v>
      </c>
      <c r="CT31" s="245">
        <v>46.308698</v>
      </c>
      <c r="CU31" s="243" t="s">
        <v>188</v>
      </c>
      <c r="CV31" s="243" t="s">
        <v>188</v>
      </c>
      <c r="CW31" s="243" t="s">
        <v>188</v>
      </c>
      <c r="CX31" s="243" t="s">
        <v>188</v>
      </c>
      <c r="CY31" s="243" t="s">
        <v>188</v>
      </c>
      <c r="CZ31" s="243" t="s">
        <v>188</v>
      </c>
      <c r="DA31" s="243" t="s">
        <v>188</v>
      </c>
      <c r="DB31" s="243" t="s">
        <v>188</v>
      </c>
      <c r="DC31" s="243" t="s">
        <v>188</v>
      </c>
      <c r="DD31" s="245">
        <v>46.308698</v>
      </c>
      <c r="DE31" s="243" t="s">
        <v>188</v>
      </c>
      <c r="DF31" s="243" t="s">
        <v>188</v>
      </c>
      <c r="DG31" s="243" t="s">
        <v>188</v>
      </c>
      <c r="DH31" s="243" t="s">
        <v>188</v>
      </c>
      <c r="DI31" s="243" t="s">
        <v>188</v>
      </c>
      <c r="DJ31" s="243" t="s">
        <v>188</v>
      </c>
      <c r="DK31" s="243" t="s">
        <v>188</v>
      </c>
      <c r="DL31" s="243" t="s">
        <v>188</v>
      </c>
      <c r="DM31" s="243" t="s">
        <v>188</v>
      </c>
      <c r="DN31" s="243" t="s">
        <v>188</v>
      </c>
      <c r="DO31" s="243" t="s">
        <v>188</v>
      </c>
      <c r="DP31" s="243" t="s">
        <v>188</v>
      </c>
      <c r="DQ31" s="244" t="s">
        <v>188</v>
      </c>
      <c r="DR31" s="243" t="s">
        <v>188</v>
      </c>
      <c r="DS31" s="243" t="s">
        <v>188</v>
      </c>
      <c r="DT31" s="243" t="s">
        <v>188</v>
      </c>
      <c r="DU31" s="243" t="s">
        <v>188</v>
      </c>
      <c r="DV31" s="243" t="s">
        <v>188</v>
      </c>
      <c r="DW31" s="243" t="s">
        <v>188</v>
      </c>
      <c r="DX31" s="245">
        <v>36.853461000000003</v>
      </c>
      <c r="DY31" s="243" t="s">
        <v>188</v>
      </c>
      <c r="DZ31" s="243" t="s">
        <v>188</v>
      </c>
      <c r="EA31" s="243" t="s">
        <v>188</v>
      </c>
      <c r="EB31" s="243" t="s">
        <v>188</v>
      </c>
      <c r="EC31" s="243" t="s">
        <v>188</v>
      </c>
      <c r="ED31" s="243" t="s">
        <v>188</v>
      </c>
      <c r="EE31" s="243" t="s">
        <v>188</v>
      </c>
      <c r="EF31" s="243" t="s">
        <v>188</v>
      </c>
      <c r="EG31" s="243" t="s">
        <v>188</v>
      </c>
      <c r="EH31" s="245">
        <v>36.853461000000003</v>
      </c>
      <c r="EI31" s="243" t="s">
        <v>188</v>
      </c>
      <c r="EJ31" s="243" t="s">
        <v>188</v>
      </c>
      <c r="EK31" s="243" t="s">
        <v>188</v>
      </c>
      <c r="EL31" s="243" t="s">
        <v>188</v>
      </c>
      <c r="EM31" s="243" t="s">
        <v>188</v>
      </c>
      <c r="EN31" s="243" t="s">
        <v>188</v>
      </c>
      <c r="EO31" s="243" t="s">
        <v>188</v>
      </c>
      <c r="EP31" s="243" t="s">
        <v>188</v>
      </c>
      <c r="EQ31" s="243" t="s">
        <v>188</v>
      </c>
      <c r="ER31" s="243" t="s">
        <v>188</v>
      </c>
      <c r="ES31" s="243" t="s">
        <v>188</v>
      </c>
      <c r="ET31" s="243" t="s">
        <v>188</v>
      </c>
      <c r="EU31" s="244" t="s">
        <v>188</v>
      </c>
    </row>
    <row r="32" spans="1:151" x14ac:dyDescent="0.25">
      <c r="A32" s="229" t="s">
        <v>318</v>
      </c>
      <c r="B32" s="245">
        <v>58.360221000000003</v>
      </c>
      <c r="C32" s="245">
        <v>0.14750199999999999</v>
      </c>
      <c r="D32" s="245">
        <v>42.927692999999998</v>
      </c>
      <c r="E32" s="245">
        <v>11.333727</v>
      </c>
      <c r="F32" s="243" t="s">
        <v>188</v>
      </c>
      <c r="G32" s="243" t="s">
        <v>188</v>
      </c>
      <c r="H32" s="245">
        <v>930.36743899999999</v>
      </c>
      <c r="I32" s="243" t="s">
        <v>188</v>
      </c>
      <c r="J32" s="245">
        <v>86.814783000000006</v>
      </c>
      <c r="K32" s="243" t="s">
        <v>188</v>
      </c>
      <c r="L32" s="245">
        <v>107.048734</v>
      </c>
      <c r="M32" s="245">
        <v>23.597481999999999</v>
      </c>
      <c r="N32" s="245">
        <v>587.53366900000003</v>
      </c>
      <c r="O32" s="245">
        <v>46.946883</v>
      </c>
      <c r="P32" s="245">
        <v>51.618385000000004</v>
      </c>
      <c r="Q32" s="245">
        <v>26.807503000000001</v>
      </c>
      <c r="R32" s="243" t="s">
        <v>188</v>
      </c>
      <c r="S32" s="245">
        <v>43.328584999999997</v>
      </c>
      <c r="T32" s="245">
        <v>4.5325340000000001</v>
      </c>
      <c r="U32" s="245">
        <v>157.54627500000001</v>
      </c>
      <c r="V32" s="245">
        <v>2.4811879999999999</v>
      </c>
      <c r="W32" s="245">
        <v>33.609178</v>
      </c>
      <c r="X32" s="243" t="s">
        <v>188</v>
      </c>
      <c r="Y32" s="243" t="s">
        <v>188</v>
      </c>
      <c r="Z32" s="243" t="s">
        <v>188</v>
      </c>
      <c r="AA32" s="243" t="s">
        <v>188</v>
      </c>
      <c r="AB32" s="243" t="s">
        <v>188</v>
      </c>
      <c r="AC32" s="243" t="s">
        <v>188</v>
      </c>
      <c r="AD32" s="245">
        <v>46.520740000000004</v>
      </c>
      <c r="AE32" s="246">
        <v>524.87426900000003</v>
      </c>
      <c r="AF32" s="245">
        <v>54.033577999999999</v>
      </c>
      <c r="AG32" s="245">
        <v>0.41865400000000003</v>
      </c>
      <c r="AH32" s="245">
        <v>63.541972999999999</v>
      </c>
      <c r="AI32" s="245">
        <v>9.3399090000000005</v>
      </c>
      <c r="AJ32" s="243" t="s">
        <v>188</v>
      </c>
      <c r="AK32" s="243" t="s">
        <v>188</v>
      </c>
      <c r="AL32" s="245">
        <v>1008.103746</v>
      </c>
      <c r="AM32" s="243" t="s">
        <v>188</v>
      </c>
      <c r="AN32" s="245">
        <v>90.033859000000007</v>
      </c>
      <c r="AO32" s="243" t="s">
        <v>188</v>
      </c>
      <c r="AP32" s="245">
        <v>109.461989</v>
      </c>
      <c r="AQ32" s="245">
        <v>27.976372999999999</v>
      </c>
      <c r="AR32" s="245">
        <v>638.24476900000002</v>
      </c>
      <c r="AS32" s="245">
        <v>44.900182000000001</v>
      </c>
      <c r="AT32" s="245">
        <v>54.540140000000001</v>
      </c>
      <c r="AU32" s="245">
        <v>42.946434000000004</v>
      </c>
      <c r="AV32" s="243" t="s">
        <v>188</v>
      </c>
      <c r="AW32" s="245">
        <v>43.148589999999999</v>
      </c>
      <c r="AX32" s="245">
        <v>4.4597049999999996</v>
      </c>
      <c r="AY32" s="245">
        <v>162.88972699999999</v>
      </c>
      <c r="AZ32" s="245">
        <v>1.954297</v>
      </c>
      <c r="BA32" s="245">
        <v>37.909624000000001</v>
      </c>
      <c r="BB32" s="243" t="s">
        <v>188</v>
      </c>
      <c r="BC32" s="243" t="s">
        <v>188</v>
      </c>
      <c r="BD32" s="243" t="s">
        <v>188</v>
      </c>
      <c r="BE32" s="243" t="s">
        <v>188</v>
      </c>
      <c r="BF32" s="243" t="s">
        <v>188</v>
      </c>
      <c r="BG32" s="243" t="s">
        <v>188</v>
      </c>
      <c r="BH32" s="245">
        <v>43.126705999999999</v>
      </c>
      <c r="BI32" s="246">
        <v>536.49799900000005</v>
      </c>
      <c r="BJ32" s="245">
        <v>5.0871630000000003</v>
      </c>
      <c r="BK32" s="245">
        <v>0.47113500000000003</v>
      </c>
      <c r="BL32" s="245">
        <v>54.263863000000001</v>
      </c>
      <c r="BM32" s="245">
        <v>10.67168</v>
      </c>
      <c r="BN32" s="243" t="s">
        <v>188</v>
      </c>
      <c r="BO32" s="243" t="s">
        <v>188</v>
      </c>
      <c r="BP32" s="245">
        <v>918.27579300000002</v>
      </c>
      <c r="BQ32" s="243" t="s">
        <v>188</v>
      </c>
      <c r="BR32" s="245">
        <v>73.563070999999994</v>
      </c>
      <c r="BS32" s="243" t="s">
        <v>188</v>
      </c>
      <c r="BT32" s="245">
        <v>79.932721999999998</v>
      </c>
      <c r="BU32" s="245">
        <v>15.673722</v>
      </c>
      <c r="BV32" s="245">
        <v>561.685653</v>
      </c>
      <c r="BW32" s="245">
        <v>38.623137999999997</v>
      </c>
      <c r="BX32" s="245">
        <v>53.475709000000002</v>
      </c>
      <c r="BY32" s="245">
        <v>95.321777999999995</v>
      </c>
      <c r="BZ32" s="243" t="s">
        <v>188</v>
      </c>
      <c r="CA32" s="245">
        <v>43.943928999999997</v>
      </c>
      <c r="CB32" s="245">
        <v>4.4059840000000001</v>
      </c>
      <c r="CC32" s="245">
        <v>161.406577</v>
      </c>
      <c r="CD32" s="245">
        <v>1.9860420000000001</v>
      </c>
      <c r="CE32" s="245">
        <v>47.379891999999998</v>
      </c>
      <c r="CF32" s="243" t="s">
        <v>188</v>
      </c>
      <c r="CG32" s="243" t="s">
        <v>188</v>
      </c>
      <c r="CH32" s="243" t="s">
        <v>188</v>
      </c>
      <c r="CI32" s="243" t="s">
        <v>188</v>
      </c>
      <c r="CJ32" s="243" t="s">
        <v>188</v>
      </c>
      <c r="CK32" s="243" t="s">
        <v>188</v>
      </c>
      <c r="CL32" s="245">
        <v>46.085653999999998</v>
      </c>
      <c r="CM32" s="246">
        <v>535.15574600000002</v>
      </c>
      <c r="CN32" s="245">
        <v>24.380666999999999</v>
      </c>
      <c r="CO32" s="245">
        <v>0.38930199999999998</v>
      </c>
      <c r="CP32" s="245">
        <v>56.526058999999997</v>
      </c>
      <c r="CQ32" s="245">
        <v>10.768281</v>
      </c>
      <c r="CR32" s="243" t="s">
        <v>188</v>
      </c>
      <c r="CS32" s="243" t="s">
        <v>188</v>
      </c>
      <c r="CT32" s="245">
        <v>1001.212085</v>
      </c>
      <c r="CU32" s="243" t="s">
        <v>188</v>
      </c>
      <c r="CV32" s="245">
        <v>74.777906999999999</v>
      </c>
      <c r="CW32" s="243" t="s">
        <v>188</v>
      </c>
      <c r="CX32" s="245">
        <v>89.783383999999998</v>
      </c>
      <c r="CY32" s="245">
        <v>16.643535</v>
      </c>
      <c r="CZ32" s="245">
        <v>649.08186599999999</v>
      </c>
      <c r="DA32" s="245">
        <v>32.587940000000003</v>
      </c>
      <c r="DB32" s="245">
        <v>45.757565</v>
      </c>
      <c r="DC32" s="245">
        <v>92.579888999999994</v>
      </c>
      <c r="DD32" s="243" t="s">
        <v>188</v>
      </c>
      <c r="DE32" s="245">
        <v>52.454842999999997</v>
      </c>
      <c r="DF32" s="245">
        <v>4.3880429999999997</v>
      </c>
      <c r="DG32" s="245">
        <v>161.816181</v>
      </c>
      <c r="DH32" s="245">
        <v>2.0488010000000001</v>
      </c>
      <c r="DI32" s="245">
        <v>46.812545999999998</v>
      </c>
      <c r="DJ32" s="243" t="s">
        <v>188</v>
      </c>
      <c r="DK32" s="243" t="s">
        <v>188</v>
      </c>
      <c r="DL32" s="245">
        <v>2.8882669999999999</v>
      </c>
      <c r="DM32" s="243" t="s">
        <v>188</v>
      </c>
      <c r="DN32" s="243" t="s">
        <v>188</v>
      </c>
      <c r="DO32" s="243" t="s">
        <v>188</v>
      </c>
      <c r="DP32" s="245">
        <v>56.923706000000003</v>
      </c>
      <c r="DQ32" s="246">
        <v>564.33213799999999</v>
      </c>
      <c r="DR32" s="245">
        <v>0.607379</v>
      </c>
      <c r="DS32" s="245">
        <v>0.34851300000000002</v>
      </c>
      <c r="DT32" s="245">
        <v>28.458435000000001</v>
      </c>
      <c r="DU32" s="245">
        <v>4.5311589999999997</v>
      </c>
      <c r="DV32" s="243" t="s">
        <v>188</v>
      </c>
      <c r="DW32" s="243" t="s">
        <v>188</v>
      </c>
      <c r="DX32" s="245">
        <v>999.96847300000002</v>
      </c>
      <c r="DY32" s="243" t="s">
        <v>188</v>
      </c>
      <c r="DZ32" s="245">
        <v>73.966617999999997</v>
      </c>
      <c r="EA32" s="243" t="s">
        <v>188</v>
      </c>
      <c r="EB32" s="245">
        <v>99.146082000000007</v>
      </c>
      <c r="EC32" s="245">
        <v>26.871752999999998</v>
      </c>
      <c r="ED32" s="245">
        <v>649.76013999999998</v>
      </c>
      <c r="EE32" s="245">
        <v>29.188489000000001</v>
      </c>
      <c r="EF32" s="245">
        <v>34.479382999999999</v>
      </c>
      <c r="EG32" s="245">
        <v>86.556008000000006</v>
      </c>
      <c r="EH32" s="243" t="s">
        <v>188</v>
      </c>
      <c r="EI32" s="245">
        <v>43.288356</v>
      </c>
      <c r="EJ32" s="245">
        <v>4.4139290000000004</v>
      </c>
      <c r="EK32" s="245">
        <v>157.01786899999999</v>
      </c>
      <c r="EL32" s="245">
        <v>1.990591</v>
      </c>
      <c r="EM32" s="245">
        <v>45.290973000000001</v>
      </c>
      <c r="EN32" s="243" t="s">
        <v>188</v>
      </c>
      <c r="EO32" s="245">
        <v>1.293892</v>
      </c>
      <c r="EP32" s="245">
        <v>2.898396</v>
      </c>
      <c r="EQ32" s="243" t="s">
        <v>188</v>
      </c>
      <c r="ER32" s="243" t="s">
        <v>188</v>
      </c>
      <c r="ES32" s="243" t="s">
        <v>188</v>
      </c>
      <c r="ET32" s="245">
        <v>44.165748000000001</v>
      </c>
      <c r="EU32" s="246">
        <v>505.08284300000003</v>
      </c>
    </row>
    <row r="33" spans="1:151" hidden="1" x14ac:dyDescent="0.25">
      <c r="A33" s="229" t="s">
        <v>319</v>
      </c>
      <c r="B33" s="245">
        <v>58.360221000000003</v>
      </c>
      <c r="C33" s="245">
        <v>0.14750199999999999</v>
      </c>
      <c r="D33" s="245">
        <v>42.927692999999998</v>
      </c>
      <c r="E33" s="245">
        <v>9.1908340000000006</v>
      </c>
      <c r="F33" s="243" t="s">
        <v>188</v>
      </c>
      <c r="G33" s="243" t="s">
        <v>188</v>
      </c>
      <c r="H33" s="245">
        <v>122.555376</v>
      </c>
      <c r="I33" s="243" t="s">
        <v>188</v>
      </c>
      <c r="J33" s="245">
        <v>13.396497</v>
      </c>
      <c r="K33" s="243" t="s">
        <v>188</v>
      </c>
      <c r="L33" s="243" t="s">
        <v>188</v>
      </c>
      <c r="M33" s="243" t="s">
        <v>188</v>
      </c>
      <c r="N33" s="245">
        <v>24.475324000000001</v>
      </c>
      <c r="O33" s="245">
        <v>14.537724000000001</v>
      </c>
      <c r="P33" s="245">
        <v>43.338327</v>
      </c>
      <c r="Q33" s="245">
        <v>26.807503000000001</v>
      </c>
      <c r="R33" s="243" t="s">
        <v>188</v>
      </c>
      <c r="S33" s="245">
        <v>36.494320999999999</v>
      </c>
      <c r="T33" s="243" t="s">
        <v>188</v>
      </c>
      <c r="U33" s="245">
        <v>1.8531569999999999</v>
      </c>
      <c r="V33" s="243" t="s">
        <v>188</v>
      </c>
      <c r="W33" s="245">
        <v>6.1469589999999998</v>
      </c>
      <c r="X33" s="243" t="s">
        <v>188</v>
      </c>
      <c r="Y33" s="243" t="s">
        <v>188</v>
      </c>
      <c r="Z33" s="243" t="s">
        <v>188</v>
      </c>
      <c r="AA33" s="243" t="s">
        <v>188</v>
      </c>
      <c r="AB33" s="243" t="s">
        <v>188</v>
      </c>
      <c r="AC33" s="243" t="s">
        <v>188</v>
      </c>
      <c r="AD33" s="245">
        <v>0.49761100000000003</v>
      </c>
      <c r="AE33" s="246">
        <v>134.07908800000001</v>
      </c>
      <c r="AF33" s="245">
        <v>52.599775000000001</v>
      </c>
      <c r="AG33" s="245">
        <v>0.41865400000000003</v>
      </c>
      <c r="AH33" s="245">
        <v>63.541972999999999</v>
      </c>
      <c r="AI33" s="245">
        <v>7.6413669999999998</v>
      </c>
      <c r="AJ33" s="243" t="s">
        <v>188</v>
      </c>
      <c r="AK33" s="243" t="s">
        <v>188</v>
      </c>
      <c r="AL33" s="245">
        <v>141.56666999999999</v>
      </c>
      <c r="AM33" s="243" t="s">
        <v>188</v>
      </c>
      <c r="AN33" s="245">
        <v>13.687908</v>
      </c>
      <c r="AO33" s="243" t="s">
        <v>188</v>
      </c>
      <c r="AP33" s="243" t="s">
        <v>188</v>
      </c>
      <c r="AQ33" s="243" t="s">
        <v>188</v>
      </c>
      <c r="AR33" s="245">
        <v>25.177872000000001</v>
      </c>
      <c r="AS33" s="245">
        <v>14.574433000000001</v>
      </c>
      <c r="AT33" s="245">
        <v>45.180022999999998</v>
      </c>
      <c r="AU33" s="245">
        <v>42.946434000000004</v>
      </c>
      <c r="AV33" s="243" t="s">
        <v>188</v>
      </c>
      <c r="AW33" s="245">
        <v>35.422291000000001</v>
      </c>
      <c r="AX33" s="243" t="s">
        <v>188</v>
      </c>
      <c r="AY33" s="245">
        <v>1.7311430000000001</v>
      </c>
      <c r="AZ33" s="243" t="s">
        <v>188</v>
      </c>
      <c r="BA33" s="245">
        <v>5.7799230000000001</v>
      </c>
      <c r="BB33" s="243" t="s">
        <v>188</v>
      </c>
      <c r="BC33" s="243" t="s">
        <v>188</v>
      </c>
      <c r="BD33" s="243" t="s">
        <v>188</v>
      </c>
      <c r="BE33" s="243" t="s">
        <v>188</v>
      </c>
      <c r="BF33" s="243" t="s">
        <v>188</v>
      </c>
      <c r="BG33" s="243" t="s">
        <v>188</v>
      </c>
      <c r="BH33" s="245">
        <v>0.54049999999999998</v>
      </c>
      <c r="BI33" s="246">
        <v>140.51587000000001</v>
      </c>
      <c r="BJ33" s="245">
        <v>4.7026760000000003</v>
      </c>
      <c r="BK33" s="245">
        <v>0.47113500000000003</v>
      </c>
      <c r="BL33" s="245">
        <v>54.263863000000001</v>
      </c>
      <c r="BM33" s="245">
        <v>9.3724170000000004</v>
      </c>
      <c r="BN33" s="243" t="s">
        <v>188</v>
      </c>
      <c r="BO33" s="243" t="s">
        <v>188</v>
      </c>
      <c r="BP33" s="245">
        <v>196.14867100000001</v>
      </c>
      <c r="BQ33" s="243" t="s">
        <v>188</v>
      </c>
      <c r="BR33" s="245">
        <v>12.260448</v>
      </c>
      <c r="BS33" s="243" t="s">
        <v>188</v>
      </c>
      <c r="BT33" s="243" t="s">
        <v>188</v>
      </c>
      <c r="BU33" s="243" t="s">
        <v>188</v>
      </c>
      <c r="BV33" s="245">
        <v>27.06523</v>
      </c>
      <c r="BW33" s="245">
        <v>14.600315999999999</v>
      </c>
      <c r="BX33" s="245">
        <v>47.055337000000002</v>
      </c>
      <c r="BY33" s="245">
        <v>95.167339999999996</v>
      </c>
      <c r="BZ33" s="243" t="s">
        <v>188</v>
      </c>
      <c r="CA33" s="245">
        <v>35.876629000000001</v>
      </c>
      <c r="CB33" s="243" t="s">
        <v>188</v>
      </c>
      <c r="CC33" s="245">
        <v>1.927794</v>
      </c>
      <c r="CD33" s="243" t="s">
        <v>188</v>
      </c>
      <c r="CE33" s="245">
        <v>14.728287</v>
      </c>
      <c r="CF33" s="243" t="s">
        <v>188</v>
      </c>
      <c r="CG33" s="243" t="s">
        <v>188</v>
      </c>
      <c r="CH33" s="243" t="s">
        <v>188</v>
      </c>
      <c r="CI33" s="243" t="s">
        <v>188</v>
      </c>
      <c r="CJ33" s="243" t="s">
        <v>188</v>
      </c>
      <c r="CK33" s="243" t="s">
        <v>188</v>
      </c>
      <c r="CL33" s="245">
        <v>2.0662419999999999</v>
      </c>
      <c r="CM33" s="246">
        <v>141.18854099999999</v>
      </c>
      <c r="CN33" s="245">
        <v>23.744942000000002</v>
      </c>
      <c r="CO33" s="245">
        <v>0.38930199999999998</v>
      </c>
      <c r="CP33" s="245">
        <v>56.526058999999997</v>
      </c>
      <c r="CQ33" s="245">
        <v>9.9527529999999995</v>
      </c>
      <c r="CR33" s="243" t="s">
        <v>188</v>
      </c>
      <c r="CS33" s="243" t="s">
        <v>188</v>
      </c>
      <c r="CT33" s="245">
        <v>188.52803499999999</v>
      </c>
      <c r="CU33" s="243" t="s">
        <v>188</v>
      </c>
      <c r="CV33" s="245">
        <v>14.205038</v>
      </c>
      <c r="CW33" s="243" t="s">
        <v>188</v>
      </c>
      <c r="CX33" s="243" t="s">
        <v>188</v>
      </c>
      <c r="CY33" s="243" t="s">
        <v>188</v>
      </c>
      <c r="CZ33" s="245">
        <v>27.974585000000001</v>
      </c>
      <c r="DA33" s="245">
        <v>13.761494000000001</v>
      </c>
      <c r="DB33" s="245">
        <v>41.362893999999997</v>
      </c>
      <c r="DC33" s="245">
        <v>91.224024</v>
      </c>
      <c r="DD33" s="243" t="s">
        <v>188</v>
      </c>
      <c r="DE33" s="245">
        <v>41.097231999999998</v>
      </c>
      <c r="DF33" s="243" t="s">
        <v>188</v>
      </c>
      <c r="DG33" s="245">
        <v>2.0162309999999999</v>
      </c>
      <c r="DH33" s="243" t="s">
        <v>188</v>
      </c>
      <c r="DI33" s="245">
        <v>12.032899</v>
      </c>
      <c r="DJ33" s="243" t="s">
        <v>188</v>
      </c>
      <c r="DK33" s="243" t="s">
        <v>188</v>
      </c>
      <c r="DL33" s="243" t="s">
        <v>188</v>
      </c>
      <c r="DM33" s="243" t="s">
        <v>188</v>
      </c>
      <c r="DN33" s="243" t="s">
        <v>188</v>
      </c>
      <c r="DO33" s="243" t="s">
        <v>188</v>
      </c>
      <c r="DP33" s="245">
        <v>2.0173109999999999</v>
      </c>
      <c r="DQ33" s="246">
        <v>147.46088800000001</v>
      </c>
      <c r="DR33" s="245">
        <v>0.607379</v>
      </c>
      <c r="DS33" s="245">
        <v>0.34851300000000002</v>
      </c>
      <c r="DT33" s="245">
        <v>28.458435000000001</v>
      </c>
      <c r="DU33" s="245">
        <v>3.6603300000000001</v>
      </c>
      <c r="DV33" s="243" t="s">
        <v>188</v>
      </c>
      <c r="DW33" s="243" t="s">
        <v>188</v>
      </c>
      <c r="DX33" s="245">
        <v>173.63086300000001</v>
      </c>
      <c r="DY33" s="243" t="s">
        <v>188</v>
      </c>
      <c r="DZ33" s="245">
        <v>17.368324000000001</v>
      </c>
      <c r="EA33" s="243" t="s">
        <v>188</v>
      </c>
      <c r="EB33" s="243" t="s">
        <v>188</v>
      </c>
      <c r="EC33" s="243" t="s">
        <v>188</v>
      </c>
      <c r="ED33" s="245">
        <v>28.050311000000001</v>
      </c>
      <c r="EE33" s="245">
        <v>12.728885</v>
      </c>
      <c r="EF33" s="245">
        <v>30.187702999999999</v>
      </c>
      <c r="EG33" s="245">
        <v>85.295640000000006</v>
      </c>
      <c r="EH33" s="243" t="s">
        <v>188</v>
      </c>
      <c r="EI33" s="245">
        <v>36.651192000000002</v>
      </c>
      <c r="EJ33" s="243" t="s">
        <v>188</v>
      </c>
      <c r="EK33" s="245">
        <v>1.7581230000000001</v>
      </c>
      <c r="EL33" s="243" t="s">
        <v>188</v>
      </c>
      <c r="EM33" s="245">
        <v>10.577318999999999</v>
      </c>
      <c r="EN33" s="243" t="s">
        <v>188</v>
      </c>
      <c r="EO33" s="245">
        <v>1.293892</v>
      </c>
      <c r="EP33" s="243" t="s">
        <v>188</v>
      </c>
      <c r="EQ33" s="243" t="s">
        <v>188</v>
      </c>
      <c r="ER33" s="243" t="s">
        <v>188</v>
      </c>
      <c r="ES33" s="243" t="s">
        <v>188</v>
      </c>
      <c r="ET33" s="245">
        <v>0.67358300000000004</v>
      </c>
      <c r="EU33" s="246">
        <v>120.126473</v>
      </c>
    </row>
    <row r="34" spans="1:151" hidden="1" x14ac:dyDescent="0.25">
      <c r="A34" s="229" t="s">
        <v>320</v>
      </c>
      <c r="B34" s="245">
        <v>5.0530569999999999</v>
      </c>
      <c r="C34" s="245">
        <v>0.14750199999999999</v>
      </c>
      <c r="D34" s="245">
        <v>40.051614999999998</v>
      </c>
      <c r="E34" s="245">
        <v>4.1789310000000004</v>
      </c>
      <c r="F34" s="243" t="s">
        <v>188</v>
      </c>
      <c r="G34" s="243" t="s">
        <v>188</v>
      </c>
      <c r="H34" s="245">
        <v>44.617986000000002</v>
      </c>
      <c r="I34" s="243" t="s">
        <v>188</v>
      </c>
      <c r="J34" s="245">
        <v>0.19533800000000001</v>
      </c>
      <c r="K34" s="243" t="s">
        <v>188</v>
      </c>
      <c r="L34" s="243" t="s">
        <v>188</v>
      </c>
      <c r="M34" s="243" t="s">
        <v>188</v>
      </c>
      <c r="N34" s="245">
        <v>1.831914</v>
      </c>
      <c r="O34" s="245">
        <v>6.8840999999999999E-2</v>
      </c>
      <c r="P34" s="245">
        <v>21.812992999999999</v>
      </c>
      <c r="Q34" s="245">
        <v>20.7089</v>
      </c>
      <c r="R34" s="243" t="s">
        <v>188</v>
      </c>
      <c r="S34" s="245">
        <v>23.768650000000001</v>
      </c>
      <c r="T34" s="243" t="s">
        <v>188</v>
      </c>
      <c r="U34" s="245">
        <v>1.5664000000000001E-2</v>
      </c>
      <c r="V34" s="243" t="s">
        <v>188</v>
      </c>
      <c r="W34" s="245">
        <v>2.398927</v>
      </c>
      <c r="X34" s="243" t="s">
        <v>188</v>
      </c>
      <c r="Y34" s="243" t="s">
        <v>188</v>
      </c>
      <c r="Z34" s="243" t="s">
        <v>188</v>
      </c>
      <c r="AA34" s="243" t="s">
        <v>188</v>
      </c>
      <c r="AB34" s="243" t="s">
        <v>188</v>
      </c>
      <c r="AC34" s="243" t="s">
        <v>188</v>
      </c>
      <c r="AD34" s="245">
        <v>0.49761100000000003</v>
      </c>
      <c r="AE34" s="246">
        <v>60.030667999999999</v>
      </c>
      <c r="AF34" s="245">
        <v>0.67952500000000005</v>
      </c>
      <c r="AG34" s="245">
        <v>0.41865400000000003</v>
      </c>
      <c r="AH34" s="245">
        <v>63.541972999999999</v>
      </c>
      <c r="AI34" s="245">
        <v>3.5460639999999999</v>
      </c>
      <c r="AJ34" s="243" t="s">
        <v>188</v>
      </c>
      <c r="AK34" s="243" t="s">
        <v>188</v>
      </c>
      <c r="AL34" s="245">
        <v>51.334052</v>
      </c>
      <c r="AM34" s="243" t="s">
        <v>188</v>
      </c>
      <c r="AN34" s="245">
        <v>0.225156</v>
      </c>
      <c r="AO34" s="243" t="s">
        <v>188</v>
      </c>
      <c r="AP34" s="243" t="s">
        <v>188</v>
      </c>
      <c r="AQ34" s="243" t="s">
        <v>188</v>
      </c>
      <c r="AR34" s="245">
        <v>2.0824370000000001</v>
      </c>
      <c r="AS34" s="245">
        <v>7.1794999999999998E-2</v>
      </c>
      <c r="AT34" s="245">
        <v>23.479745999999999</v>
      </c>
      <c r="AU34" s="245">
        <v>25.474917000000001</v>
      </c>
      <c r="AV34" s="243" t="s">
        <v>188</v>
      </c>
      <c r="AW34" s="245">
        <v>22.311288999999999</v>
      </c>
      <c r="AX34" s="243" t="s">
        <v>188</v>
      </c>
      <c r="AY34" s="245">
        <v>1.6386000000000001E-2</v>
      </c>
      <c r="AZ34" s="243" t="s">
        <v>188</v>
      </c>
      <c r="BA34" s="245">
        <v>2.26891</v>
      </c>
      <c r="BB34" s="243" t="s">
        <v>188</v>
      </c>
      <c r="BC34" s="243" t="s">
        <v>188</v>
      </c>
      <c r="BD34" s="243" t="s">
        <v>188</v>
      </c>
      <c r="BE34" s="243" t="s">
        <v>188</v>
      </c>
      <c r="BF34" s="243" t="s">
        <v>188</v>
      </c>
      <c r="BG34" s="243" t="s">
        <v>188</v>
      </c>
      <c r="BH34" s="245">
        <v>0.54049999999999998</v>
      </c>
      <c r="BI34" s="246">
        <v>62.620226000000002</v>
      </c>
      <c r="BJ34" s="245">
        <v>0.57399699999999998</v>
      </c>
      <c r="BK34" s="245">
        <v>0.47113500000000003</v>
      </c>
      <c r="BL34" s="245">
        <v>54.263863000000001</v>
      </c>
      <c r="BM34" s="245">
        <v>6.228459</v>
      </c>
      <c r="BN34" s="243" t="s">
        <v>188</v>
      </c>
      <c r="BO34" s="243" t="s">
        <v>188</v>
      </c>
      <c r="BP34" s="245">
        <v>67.325793000000004</v>
      </c>
      <c r="BQ34" s="243" t="s">
        <v>188</v>
      </c>
      <c r="BR34" s="245">
        <v>0.21792900000000001</v>
      </c>
      <c r="BS34" s="243" t="s">
        <v>188</v>
      </c>
      <c r="BT34" s="243" t="s">
        <v>188</v>
      </c>
      <c r="BU34" s="243" t="s">
        <v>188</v>
      </c>
      <c r="BV34" s="245">
        <v>2.1132300000000002</v>
      </c>
      <c r="BW34" s="245">
        <v>4.3076999999999997E-2</v>
      </c>
      <c r="BX34" s="245">
        <v>27.302123000000002</v>
      </c>
      <c r="BY34" s="245">
        <v>37.649433999999999</v>
      </c>
      <c r="BZ34" s="243" t="s">
        <v>188</v>
      </c>
      <c r="CA34" s="245">
        <v>20.643281000000002</v>
      </c>
      <c r="CB34" s="243" t="s">
        <v>188</v>
      </c>
      <c r="CC34" s="245">
        <v>3.2190000000000001E-3</v>
      </c>
      <c r="CD34" s="243" t="s">
        <v>188</v>
      </c>
      <c r="CE34" s="245">
        <v>12.010318</v>
      </c>
      <c r="CF34" s="243" t="s">
        <v>188</v>
      </c>
      <c r="CG34" s="243" t="s">
        <v>188</v>
      </c>
      <c r="CH34" s="243" t="s">
        <v>188</v>
      </c>
      <c r="CI34" s="243" t="s">
        <v>188</v>
      </c>
      <c r="CJ34" s="243" t="s">
        <v>188</v>
      </c>
      <c r="CK34" s="243" t="s">
        <v>188</v>
      </c>
      <c r="CL34" s="245">
        <v>2.0662419999999999</v>
      </c>
      <c r="CM34" s="246">
        <v>63.491686000000001</v>
      </c>
      <c r="CN34" s="245">
        <v>0.66247599999999995</v>
      </c>
      <c r="CO34" s="245">
        <v>0.38930199999999998</v>
      </c>
      <c r="CP34" s="245">
        <v>56.526058999999997</v>
      </c>
      <c r="CQ34" s="245">
        <v>8.9619590000000002</v>
      </c>
      <c r="CR34" s="243" t="s">
        <v>188</v>
      </c>
      <c r="CS34" s="243" t="s">
        <v>188</v>
      </c>
      <c r="CT34" s="245">
        <v>64.821769000000003</v>
      </c>
      <c r="CU34" s="243" t="s">
        <v>188</v>
      </c>
      <c r="CV34" s="245">
        <v>0.192023</v>
      </c>
      <c r="CW34" s="243" t="s">
        <v>188</v>
      </c>
      <c r="CX34" s="243" t="s">
        <v>188</v>
      </c>
      <c r="CY34" s="243" t="s">
        <v>188</v>
      </c>
      <c r="CZ34" s="245">
        <v>2.3871880000000001</v>
      </c>
      <c r="DA34" s="245">
        <v>1.3332999999999999E-2</v>
      </c>
      <c r="DB34" s="245">
        <v>23.292487999999999</v>
      </c>
      <c r="DC34" s="245">
        <v>38.936734999999999</v>
      </c>
      <c r="DD34" s="243" t="s">
        <v>188</v>
      </c>
      <c r="DE34" s="245">
        <v>23.103470000000002</v>
      </c>
      <c r="DF34" s="243" t="s">
        <v>188</v>
      </c>
      <c r="DG34" s="245">
        <v>2.8969999999999998E-3</v>
      </c>
      <c r="DH34" s="243" t="s">
        <v>188</v>
      </c>
      <c r="DI34" s="245">
        <v>8.0630229999999994</v>
      </c>
      <c r="DJ34" s="243" t="s">
        <v>188</v>
      </c>
      <c r="DK34" s="243" t="s">
        <v>188</v>
      </c>
      <c r="DL34" s="243" t="s">
        <v>188</v>
      </c>
      <c r="DM34" s="243" t="s">
        <v>188</v>
      </c>
      <c r="DN34" s="243" t="s">
        <v>188</v>
      </c>
      <c r="DO34" s="243" t="s">
        <v>188</v>
      </c>
      <c r="DP34" s="245">
        <v>2.0173109999999999</v>
      </c>
      <c r="DQ34" s="246">
        <v>67.265343999999999</v>
      </c>
      <c r="DR34" s="245">
        <v>0.54752900000000004</v>
      </c>
      <c r="DS34" s="245">
        <v>0.34851300000000002</v>
      </c>
      <c r="DT34" s="245">
        <v>28.458435000000001</v>
      </c>
      <c r="DU34" s="245">
        <v>2.5964100000000001</v>
      </c>
      <c r="DV34" s="243" t="s">
        <v>188</v>
      </c>
      <c r="DW34" s="243" t="s">
        <v>188</v>
      </c>
      <c r="DX34" s="245">
        <v>34.2181</v>
      </c>
      <c r="DY34" s="243" t="s">
        <v>188</v>
      </c>
      <c r="DZ34" s="245">
        <v>0.29839500000000002</v>
      </c>
      <c r="EA34" s="243" t="s">
        <v>188</v>
      </c>
      <c r="EB34" s="243" t="s">
        <v>188</v>
      </c>
      <c r="EC34" s="243" t="s">
        <v>188</v>
      </c>
      <c r="ED34" s="245">
        <v>1.664914</v>
      </c>
      <c r="EE34" s="245">
        <v>3.0769000000000001E-2</v>
      </c>
      <c r="EF34" s="245">
        <v>10.699131</v>
      </c>
      <c r="EG34" s="245">
        <v>21.524891</v>
      </c>
      <c r="EH34" s="243" t="s">
        <v>188</v>
      </c>
      <c r="EI34" s="245">
        <v>24.498035999999999</v>
      </c>
      <c r="EJ34" s="243" t="s">
        <v>188</v>
      </c>
      <c r="EK34" s="245">
        <v>2.2539999999999999E-3</v>
      </c>
      <c r="EL34" s="243" t="s">
        <v>188</v>
      </c>
      <c r="EM34" s="245">
        <v>6.1579750000000004</v>
      </c>
      <c r="EN34" s="243" t="s">
        <v>188</v>
      </c>
      <c r="EO34" s="245">
        <v>0.35364000000000001</v>
      </c>
      <c r="EP34" s="243" t="s">
        <v>188</v>
      </c>
      <c r="EQ34" s="243" t="s">
        <v>188</v>
      </c>
      <c r="ER34" s="243" t="s">
        <v>188</v>
      </c>
      <c r="ES34" s="243" t="s">
        <v>188</v>
      </c>
      <c r="ET34" s="245">
        <v>0.67358300000000004</v>
      </c>
      <c r="EU34" s="246">
        <v>42.612358999999998</v>
      </c>
    </row>
    <row r="35" spans="1:151" hidden="1" x14ac:dyDescent="0.25">
      <c r="A35" s="229" t="s">
        <v>321</v>
      </c>
      <c r="B35" s="243" t="s">
        <v>188</v>
      </c>
      <c r="C35" s="243" t="s">
        <v>188</v>
      </c>
      <c r="D35" s="243" t="s">
        <v>188</v>
      </c>
      <c r="E35" s="243" t="s">
        <v>188</v>
      </c>
      <c r="F35" s="243" t="s">
        <v>188</v>
      </c>
      <c r="G35" s="243" t="s">
        <v>188</v>
      </c>
      <c r="H35" s="245">
        <v>1.3119320000000001</v>
      </c>
      <c r="I35" s="243" t="s">
        <v>188</v>
      </c>
      <c r="J35" s="245">
        <v>1.272537</v>
      </c>
      <c r="K35" s="243" t="s">
        <v>188</v>
      </c>
      <c r="L35" s="243" t="s">
        <v>188</v>
      </c>
      <c r="M35" s="243" t="s">
        <v>188</v>
      </c>
      <c r="N35" s="245">
        <v>1.0142999999999999E-2</v>
      </c>
      <c r="O35" s="245">
        <v>2.9250999999999999E-2</v>
      </c>
      <c r="P35" s="243" t="s">
        <v>188</v>
      </c>
      <c r="Q35" s="243" t="s">
        <v>188</v>
      </c>
      <c r="R35" s="243" t="s">
        <v>188</v>
      </c>
      <c r="S35" s="243" t="s">
        <v>188</v>
      </c>
      <c r="T35" s="243" t="s">
        <v>188</v>
      </c>
      <c r="U35" s="243" t="s">
        <v>188</v>
      </c>
      <c r="V35" s="243" t="s">
        <v>188</v>
      </c>
      <c r="W35" s="243" t="s">
        <v>188</v>
      </c>
      <c r="X35" s="243" t="s">
        <v>188</v>
      </c>
      <c r="Y35" s="243" t="s">
        <v>188</v>
      </c>
      <c r="Z35" s="243" t="s">
        <v>188</v>
      </c>
      <c r="AA35" s="243" t="s">
        <v>188</v>
      </c>
      <c r="AB35" s="243" t="s">
        <v>188</v>
      </c>
      <c r="AC35" s="243" t="s">
        <v>188</v>
      </c>
      <c r="AD35" s="243" t="s">
        <v>188</v>
      </c>
      <c r="AE35" s="246">
        <v>1.145162</v>
      </c>
      <c r="AF35" s="243" t="s">
        <v>188</v>
      </c>
      <c r="AG35" s="243" t="s">
        <v>188</v>
      </c>
      <c r="AH35" s="243" t="s">
        <v>188</v>
      </c>
      <c r="AI35" s="243" t="s">
        <v>188</v>
      </c>
      <c r="AJ35" s="243" t="s">
        <v>188</v>
      </c>
      <c r="AK35" s="243" t="s">
        <v>188</v>
      </c>
      <c r="AL35" s="245">
        <v>1.1811179999999999</v>
      </c>
      <c r="AM35" s="243" t="s">
        <v>188</v>
      </c>
      <c r="AN35" s="245">
        <v>1.1384829999999999</v>
      </c>
      <c r="AO35" s="243" t="s">
        <v>188</v>
      </c>
      <c r="AP35" s="243" t="s">
        <v>188</v>
      </c>
      <c r="AQ35" s="243" t="s">
        <v>188</v>
      </c>
      <c r="AR35" s="245">
        <v>1.6410000000000001E-2</v>
      </c>
      <c r="AS35" s="245">
        <v>2.6224999999999998E-2</v>
      </c>
      <c r="AT35" s="243" t="s">
        <v>188</v>
      </c>
      <c r="AU35" s="243" t="s">
        <v>188</v>
      </c>
      <c r="AV35" s="243" t="s">
        <v>188</v>
      </c>
      <c r="AW35" s="243" t="s">
        <v>188</v>
      </c>
      <c r="AX35" s="243" t="s">
        <v>188</v>
      </c>
      <c r="AY35" s="243" t="s">
        <v>188</v>
      </c>
      <c r="AZ35" s="243" t="s">
        <v>188</v>
      </c>
      <c r="BA35" s="245">
        <v>1.949E-3</v>
      </c>
      <c r="BB35" s="243" t="s">
        <v>188</v>
      </c>
      <c r="BC35" s="243" t="s">
        <v>188</v>
      </c>
      <c r="BD35" s="243" t="s">
        <v>188</v>
      </c>
      <c r="BE35" s="243" t="s">
        <v>188</v>
      </c>
      <c r="BF35" s="243" t="s">
        <v>188</v>
      </c>
      <c r="BG35" s="243" t="s">
        <v>188</v>
      </c>
      <c r="BH35" s="243" t="s">
        <v>188</v>
      </c>
      <c r="BI35" s="246">
        <v>1.1561429999999999</v>
      </c>
      <c r="BJ35" s="243" t="s">
        <v>188</v>
      </c>
      <c r="BK35" s="243" t="s">
        <v>188</v>
      </c>
      <c r="BL35" s="243" t="s">
        <v>188</v>
      </c>
      <c r="BM35" s="243" t="s">
        <v>188</v>
      </c>
      <c r="BN35" s="243" t="s">
        <v>188</v>
      </c>
      <c r="BO35" s="243" t="s">
        <v>188</v>
      </c>
      <c r="BP35" s="245">
        <v>1.3971290000000001</v>
      </c>
      <c r="BQ35" s="243" t="s">
        <v>188</v>
      </c>
      <c r="BR35" s="245">
        <v>1.348924</v>
      </c>
      <c r="BS35" s="243" t="s">
        <v>188</v>
      </c>
      <c r="BT35" s="243" t="s">
        <v>188</v>
      </c>
      <c r="BU35" s="243" t="s">
        <v>188</v>
      </c>
      <c r="BV35" s="245">
        <v>2.2564000000000001E-2</v>
      </c>
      <c r="BW35" s="245">
        <v>2.5641000000000001E-2</v>
      </c>
      <c r="BX35" s="243" t="s">
        <v>188</v>
      </c>
      <c r="BY35" s="243" t="s">
        <v>188</v>
      </c>
      <c r="BZ35" s="243" t="s">
        <v>188</v>
      </c>
      <c r="CA35" s="243" t="s">
        <v>188</v>
      </c>
      <c r="CB35" s="243" t="s">
        <v>188</v>
      </c>
      <c r="CC35" s="243" t="s">
        <v>188</v>
      </c>
      <c r="CD35" s="243" t="s">
        <v>188</v>
      </c>
      <c r="CE35" s="243" t="s">
        <v>188</v>
      </c>
      <c r="CF35" s="243" t="s">
        <v>188</v>
      </c>
      <c r="CG35" s="243" t="s">
        <v>188</v>
      </c>
      <c r="CH35" s="243" t="s">
        <v>188</v>
      </c>
      <c r="CI35" s="243" t="s">
        <v>188</v>
      </c>
      <c r="CJ35" s="243" t="s">
        <v>188</v>
      </c>
      <c r="CK35" s="243" t="s">
        <v>188</v>
      </c>
      <c r="CL35" s="243" t="s">
        <v>188</v>
      </c>
      <c r="CM35" s="246">
        <v>1.145726</v>
      </c>
      <c r="CN35" s="243" t="s">
        <v>188</v>
      </c>
      <c r="CO35" s="243" t="s">
        <v>188</v>
      </c>
      <c r="CP35" s="243" t="s">
        <v>188</v>
      </c>
      <c r="CQ35" s="243" t="s">
        <v>188</v>
      </c>
      <c r="CR35" s="243" t="s">
        <v>188</v>
      </c>
      <c r="CS35" s="243" t="s">
        <v>188</v>
      </c>
      <c r="CT35" s="245">
        <v>1.7223329999999999</v>
      </c>
      <c r="CU35" s="243" t="s">
        <v>188</v>
      </c>
      <c r="CV35" s="245">
        <v>1.669</v>
      </c>
      <c r="CW35" s="243" t="s">
        <v>188</v>
      </c>
      <c r="CX35" s="243" t="s">
        <v>188</v>
      </c>
      <c r="CY35" s="243" t="s">
        <v>188</v>
      </c>
      <c r="CZ35" s="245">
        <v>1.3332999999999999E-2</v>
      </c>
      <c r="DA35" s="245">
        <v>0.04</v>
      </c>
      <c r="DB35" s="243" t="s">
        <v>188</v>
      </c>
      <c r="DC35" s="243" t="s">
        <v>188</v>
      </c>
      <c r="DD35" s="243" t="s">
        <v>188</v>
      </c>
      <c r="DE35" s="243" t="s">
        <v>188</v>
      </c>
      <c r="DF35" s="243" t="s">
        <v>188</v>
      </c>
      <c r="DG35" s="243" t="s">
        <v>188</v>
      </c>
      <c r="DH35" s="243" t="s">
        <v>188</v>
      </c>
      <c r="DI35" s="245">
        <v>4.4660000000000004E-3</v>
      </c>
      <c r="DJ35" s="243" t="s">
        <v>188</v>
      </c>
      <c r="DK35" s="243" t="s">
        <v>188</v>
      </c>
      <c r="DL35" s="243" t="s">
        <v>188</v>
      </c>
      <c r="DM35" s="243" t="s">
        <v>188</v>
      </c>
      <c r="DN35" s="243" t="s">
        <v>188</v>
      </c>
      <c r="DO35" s="243" t="s">
        <v>188</v>
      </c>
      <c r="DP35" s="243" t="s">
        <v>188</v>
      </c>
      <c r="DQ35" s="246">
        <v>1.1681220000000001</v>
      </c>
      <c r="DR35" s="243" t="s">
        <v>188</v>
      </c>
      <c r="DS35" s="243" t="s">
        <v>188</v>
      </c>
      <c r="DT35" s="243" t="s">
        <v>188</v>
      </c>
      <c r="DU35" s="243" t="s">
        <v>188</v>
      </c>
      <c r="DV35" s="243" t="s">
        <v>188</v>
      </c>
      <c r="DW35" s="243" t="s">
        <v>188</v>
      </c>
      <c r="DX35" s="245">
        <v>1.448016</v>
      </c>
      <c r="DY35" s="243" t="s">
        <v>188</v>
      </c>
      <c r="DZ35" s="245">
        <v>1.409497</v>
      </c>
      <c r="EA35" s="243" t="s">
        <v>188</v>
      </c>
      <c r="EB35" s="243" t="s">
        <v>188</v>
      </c>
      <c r="EC35" s="243" t="s">
        <v>188</v>
      </c>
      <c r="ED35" s="245">
        <v>1.3903E-2</v>
      </c>
      <c r="EE35" s="245">
        <v>2.4615999999999999E-2</v>
      </c>
      <c r="EF35" s="243" t="s">
        <v>188</v>
      </c>
      <c r="EG35" s="243" t="s">
        <v>188</v>
      </c>
      <c r="EH35" s="243" t="s">
        <v>188</v>
      </c>
      <c r="EI35" s="243" t="s">
        <v>188</v>
      </c>
      <c r="EJ35" s="243" t="s">
        <v>188</v>
      </c>
      <c r="EK35" s="243" t="s">
        <v>188</v>
      </c>
      <c r="EL35" s="243" t="s">
        <v>188</v>
      </c>
      <c r="EM35" s="245">
        <v>2.8419999999999999E-3</v>
      </c>
      <c r="EN35" s="243" t="s">
        <v>188</v>
      </c>
      <c r="EO35" s="245">
        <v>8.7123999999999993E-2</v>
      </c>
      <c r="EP35" s="243" t="s">
        <v>188</v>
      </c>
      <c r="EQ35" s="243" t="s">
        <v>188</v>
      </c>
      <c r="ER35" s="243" t="s">
        <v>188</v>
      </c>
      <c r="ES35" s="243" t="s">
        <v>188</v>
      </c>
      <c r="ET35" s="243" t="s">
        <v>188</v>
      </c>
      <c r="EU35" s="246">
        <v>1.161279</v>
      </c>
    </row>
    <row r="36" spans="1:151" hidden="1" x14ac:dyDescent="0.25">
      <c r="A36" s="229" t="s">
        <v>322</v>
      </c>
      <c r="B36" s="243" t="s">
        <v>188</v>
      </c>
      <c r="C36" s="243" t="s">
        <v>188</v>
      </c>
      <c r="D36" s="243" t="s">
        <v>188</v>
      </c>
      <c r="E36" s="243" t="s">
        <v>188</v>
      </c>
      <c r="F36" s="243" t="s">
        <v>188</v>
      </c>
      <c r="G36" s="243" t="s">
        <v>188</v>
      </c>
      <c r="H36" s="245">
        <v>1.845342</v>
      </c>
      <c r="I36" s="243" t="s">
        <v>188</v>
      </c>
      <c r="J36" s="245">
        <v>1.671E-3</v>
      </c>
      <c r="K36" s="243" t="s">
        <v>188</v>
      </c>
      <c r="L36" s="243" t="s">
        <v>188</v>
      </c>
      <c r="M36" s="243" t="s">
        <v>188</v>
      </c>
      <c r="N36" s="245">
        <v>5.6409000000000001E-2</v>
      </c>
      <c r="O36" s="245">
        <v>0.4859</v>
      </c>
      <c r="P36" s="245">
        <v>1.3013619999999999</v>
      </c>
      <c r="Q36" s="243" t="s">
        <v>188</v>
      </c>
      <c r="R36" s="243" t="s">
        <v>188</v>
      </c>
      <c r="S36" s="245">
        <v>0.95127399999999995</v>
      </c>
      <c r="T36" s="243" t="s">
        <v>188</v>
      </c>
      <c r="U36" s="245">
        <v>8.0500000000000005E-4</v>
      </c>
      <c r="V36" s="243" t="s">
        <v>188</v>
      </c>
      <c r="W36" s="243" t="s">
        <v>188</v>
      </c>
      <c r="X36" s="243" t="s">
        <v>188</v>
      </c>
      <c r="Y36" s="243" t="s">
        <v>188</v>
      </c>
      <c r="Z36" s="243" t="s">
        <v>188</v>
      </c>
      <c r="AA36" s="243" t="s">
        <v>188</v>
      </c>
      <c r="AB36" s="243" t="s">
        <v>188</v>
      </c>
      <c r="AC36" s="243" t="s">
        <v>188</v>
      </c>
      <c r="AD36" s="243" t="s">
        <v>188</v>
      </c>
      <c r="AE36" s="246">
        <v>6.5811700000000002</v>
      </c>
      <c r="AF36" s="243" t="s">
        <v>188</v>
      </c>
      <c r="AG36" s="243" t="s">
        <v>188</v>
      </c>
      <c r="AH36" s="243" t="s">
        <v>188</v>
      </c>
      <c r="AI36" s="243" t="s">
        <v>188</v>
      </c>
      <c r="AJ36" s="243" t="s">
        <v>188</v>
      </c>
      <c r="AK36" s="243" t="s">
        <v>188</v>
      </c>
      <c r="AL36" s="245">
        <v>2.050154</v>
      </c>
      <c r="AM36" s="243" t="s">
        <v>188</v>
      </c>
      <c r="AN36" s="245">
        <v>2.673E-3</v>
      </c>
      <c r="AO36" s="243" t="s">
        <v>188</v>
      </c>
      <c r="AP36" s="243" t="s">
        <v>188</v>
      </c>
      <c r="AQ36" s="243" t="s">
        <v>188</v>
      </c>
      <c r="AR36" s="245">
        <v>6.6665000000000002E-2</v>
      </c>
      <c r="AS36" s="245">
        <v>0.48410500000000001</v>
      </c>
      <c r="AT36" s="245">
        <v>1.49671</v>
      </c>
      <c r="AU36" s="243" t="s">
        <v>188</v>
      </c>
      <c r="AV36" s="243" t="s">
        <v>188</v>
      </c>
      <c r="AW36" s="245">
        <v>0.90819000000000005</v>
      </c>
      <c r="AX36" s="243" t="s">
        <v>188</v>
      </c>
      <c r="AY36" s="245">
        <v>8.0500000000000005E-4</v>
      </c>
      <c r="AZ36" s="243" t="s">
        <v>188</v>
      </c>
      <c r="BA36" s="245">
        <v>3.4810000000000002E-3</v>
      </c>
      <c r="BB36" s="243" t="s">
        <v>188</v>
      </c>
      <c r="BC36" s="243" t="s">
        <v>188</v>
      </c>
      <c r="BD36" s="243" t="s">
        <v>188</v>
      </c>
      <c r="BE36" s="243" t="s">
        <v>188</v>
      </c>
      <c r="BF36" s="243" t="s">
        <v>188</v>
      </c>
      <c r="BG36" s="243" t="s">
        <v>188</v>
      </c>
      <c r="BH36" s="243" t="s">
        <v>188</v>
      </c>
      <c r="BI36" s="246">
        <v>6.9907529999999998</v>
      </c>
      <c r="BJ36" s="243" t="s">
        <v>188</v>
      </c>
      <c r="BK36" s="243" t="s">
        <v>188</v>
      </c>
      <c r="BL36" s="243" t="s">
        <v>188</v>
      </c>
      <c r="BM36" s="243" t="s">
        <v>188</v>
      </c>
      <c r="BN36" s="243" t="s">
        <v>188</v>
      </c>
      <c r="BO36" s="243" t="s">
        <v>188</v>
      </c>
      <c r="BP36" s="245">
        <v>1.085326</v>
      </c>
      <c r="BQ36" s="243" t="s">
        <v>188</v>
      </c>
      <c r="BR36" s="245">
        <v>7.1459999999999996E-3</v>
      </c>
      <c r="BS36" s="243" t="s">
        <v>188</v>
      </c>
      <c r="BT36" s="243" t="s">
        <v>188</v>
      </c>
      <c r="BU36" s="243" t="s">
        <v>188</v>
      </c>
      <c r="BV36" s="245">
        <v>0.10605000000000001</v>
      </c>
      <c r="BW36" s="245">
        <v>0.364062</v>
      </c>
      <c r="BX36" s="245">
        <v>0.60806800000000005</v>
      </c>
      <c r="BY36" s="243" t="s">
        <v>188</v>
      </c>
      <c r="BZ36" s="243" t="s">
        <v>188</v>
      </c>
      <c r="CA36" s="245">
        <v>1.7604850000000001</v>
      </c>
      <c r="CB36" s="243" t="s">
        <v>188</v>
      </c>
      <c r="CC36" s="245">
        <v>6.4400000000000004E-4</v>
      </c>
      <c r="CD36" s="243" t="s">
        <v>188</v>
      </c>
      <c r="CE36" s="245">
        <v>1.2699999999999999E-2</v>
      </c>
      <c r="CF36" s="243" t="s">
        <v>188</v>
      </c>
      <c r="CG36" s="243" t="s">
        <v>188</v>
      </c>
      <c r="CH36" s="243" t="s">
        <v>188</v>
      </c>
      <c r="CI36" s="243" t="s">
        <v>188</v>
      </c>
      <c r="CJ36" s="243" t="s">
        <v>188</v>
      </c>
      <c r="CK36" s="243" t="s">
        <v>188</v>
      </c>
      <c r="CL36" s="243" t="s">
        <v>188</v>
      </c>
      <c r="CM36" s="246">
        <v>7.3644129999999999</v>
      </c>
      <c r="CN36" s="243" t="s">
        <v>188</v>
      </c>
      <c r="CO36" s="243" t="s">
        <v>188</v>
      </c>
      <c r="CP36" s="243" t="s">
        <v>188</v>
      </c>
      <c r="CQ36" s="243" t="s">
        <v>188</v>
      </c>
      <c r="CR36" s="243" t="s">
        <v>188</v>
      </c>
      <c r="CS36" s="243" t="s">
        <v>188</v>
      </c>
      <c r="CT36" s="245">
        <v>0.61599999999999999</v>
      </c>
      <c r="CU36" s="243" t="s">
        <v>188</v>
      </c>
      <c r="CV36" s="245">
        <v>8.7209999999999996E-3</v>
      </c>
      <c r="CW36" s="243" t="s">
        <v>188</v>
      </c>
      <c r="CX36" s="243" t="s">
        <v>188</v>
      </c>
      <c r="CY36" s="243" t="s">
        <v>188</v>
      </c>
      <c r="CZ36" s="245">
        <v>5.6613999999999998E-2</v>
      </c>
      <c r="DA36" s="245">
        <v>0.45490599999999998</v>
      </c>
      <c r="DB36" s="245">
        <v>9.5758999999999997E-2</v>
      </c>
      <c r="DC36" s="243" t="s">
        <v>188</v>
      </c>
      <c r="DD36" s="243" t="s">
        <v>188</v>
      </c>
      <c r="DE36" s="245">
        <v>2.4974500000000002</v>
      </c>
      <c r="DF36" s="243" t="s">
        <v>188</v>
      </c>
      <c r="DG36" s="243" t="s">
        <v>188</v>
      </c>
      <c r="DH36" s="243" t="s">
        <v>188</v>
      </c>
      <c r="DI36" s="245">
        <v>1.7578E-2</v>
      </c>
      <c r="DJ36" s="243" t="s">
        <v>188</v>
      </c>
      <c r="DK36" s="243" t="s">
        <v>188</v>
      </c>
      <c r="DL36" s="243" t="s">
        <v>188</v>
      </c>
      <c r="DM36" s="243" t="s">
        <v>188</v>
      </c>
      <c r="DN36" s="243" t="s">
        <v>188</v>
      </c>
      <c r="DO36" s="243" t="s">
        <v>188</v>
      </c>
      <c r="DP36" s="243" t="s">
        <v>188</v>
      </c>
      <c r="DQ36" s="246">
        <v>8.0469849999999994</v>
      </c>
      <c r="DR36" s="243" t="s">
        <v>188</v>
      </c>
      <c r="DS36" s="243" t="s">
        <v>188</v>
      </c>
      <c r="DT36" s="243" t="s">
        <v>188</v>
      </c>
      <c r="DU36" s="243" t="s">
        <v>188</v>
      </c>
      <c r="DV36" s="243" t="s">
        <v>188</v>
      </c>
      <c r="DW36" s="243" t="s">
        <v>188</v>
      </c>
      <c r="DX36" s="245">
        <v>0.53310500000000005</v>
      </c>
      <c r="DY36" s="243" t="s">
        <v>188</v>
      </c>
      <c r="DZ36" s="245">
        <v>1.431E-2</v>
      </c>
      <c r="EA36" s="243" t="s">
        <v>188</v>
      </c>
      <c r="EB36" s="243" t="s">
        <v>188</v>
      </c>
      <c r="EC36" s="243" t="s">
        <v>188</v>
      </c>
      <c r="ED36" s="245">
        <v>5.8767E-2</v>
      </c>
      <c r="EE36" s="245">
        <v>0.409277</v>
      </c>
      <c r="EF36" s="245">
        <v>5.0751999999999999E-2</v>
      </c>
      <c r="EG36" s="243" t="s">
        <v>188</v>
      </c>
      <c r="EH36" s="243" t="s">
        <v>188</v>
      </c>
      <c r="EI36" s="245">
        <v>1.9892829999999999</v>
      </c>
      <c r="EJ36" s="243" t="s">
        <v>188</v>
      </c>
      <c r="EK36" s="243" t="s">
        <v>188</v>
      </c>
      <c r="EL36" s="243" t="s">
        <v>188</v>
      </c>
      <c r="EM36" s="245">
        <v>1.8807999999999998E-2</v>
      </c>
      <c r="EN36" s="243" t="s">
        <v>188</v>
      </c>
      <c r="EO36" s="245">
        <v>4.3915000000000003E-2</v>
      </c>
      <c r="EP36" s="243" t="s">
        <v>188</v>
      </c>
      <c r="EQ36" s="243" t="s">
        <v>188</v>
      </c>
      <c r="ER36" s="243" t="s">
        <v>188</v>
      </c>
      <c r="ES36" s="243" t="s">
        <v>188</v>
      </c>
      <c r="ET36" s="243" t="s">
        <v>188</v>
      </c>
      <c r="EU36" s="246">
        <v>7.4590990000000001</v>
      </c>
    </row>
    <row r="37" spans="1:151" hidden="1" x14ac:dyDescent="0.25">
      <c r="A37" s="229" t="s">
        <v>323</v>
      </c>
      <c r="B37" s="245">
        <v>53.307164</v>
      </c>
      <c r="C37" s="243" t="s">
        <v>188</v>
      </c>
      <c r="D37" s="245">
        <v>2.8760789999999998</v>
      </c>
      <c r="E37" s="245">
        <v>4.2321520000000001</v>
      </c>
      <c r="F37" s="243" t="s">
        <v>188</v>
      </c>
      <c r="G37" s="243" t="s">
        <v>188</v>
      </c>
      <c r="H37" s="245">
        <v>25.447521999999999</v>
      </c>
      <c r="I37" s="243" t="s">
        <v>188</v>
      </c>
      <c r="J37" s="245">
        <v>7.6427899999999998</v>
      </c>
      <c r="K37" s="243" t="s">
        <v>188</v>
      </c>
      <c r="L37" s="243" t="s">
        <v>188</v>
      </c>
      <c r="M37" s="243" t="s">
        <v>188</v>
      </c>
      <c r="N37" s="245">
        <v>0.94201900000000005</v>
      </c>
      <c r="O37" s="245">
        <v>1.924444</v>
      </c>
      <c r="P37" s="245">
        <v>8.9610249999999994</v>
      </c>
      <c r="Q37" s="245">
        <v>5.9772429999999996</v>
      </c>
      <c r="R37" s="243" t="s">
        <v>188</v>
      </c>
      <c r="S37" s="245">
        <v>1.5925069999999999</v>
      </c>
      <c r="T37" s="243" t="s">
        <v>188</v>
      </c>
      <c r="U37" s="245">
        <v>3.2190000000000001E-3</v>
      </c>
      <c r="V37" s="243" t="s">
        <v>188</v>
      </c>
      <c r="W37" s="245">
        <v>1.0037000000000001E-2</v>
      </c>
      <c r="X37" s="243" t="s">
        <v>188</v>
      </c>
      <c r="Y37" s="243" t="s">
        <v>188</v>
      </c>
      <c r="Z37" s="243" t="s">
        <v>188</v>
      </c>
      <c r="AA37" s="243" t="s">
        <v>188</v>
      </c>
      <c r="AB37" s="243" t="s">
        <v>188</v>
      </c>
      <c r="AC37" s="243" t="s">
        <v>188</v>
      </c>
      <c r="AD37" s="243" t="s">
        <v>188</v>
      </c>
      <c r="AE37" s="246">
        <v>12.031992000000001</v>
      </c>
      <c r="AF37" s="245">
        <v>51.920250000000003</v>
      </c>
      <c r="AG37" s="243" t="s">
        <v>188</v>
      </c>
      <c r="AH37" s="243" t="s">
        <v>188</v>
      </c>
      <c r="AI37" s="245">
        <v>3.481449</v>
      </c>
      <c r="AJ37" s="243" t="s">
        <v>188</v>
      </c>
      <c r="AK37" s="243" t="s">
        <v>188</v>
      </c>
      <c r="AL37" s="245">
        <v>33.838777999999998</v>
      </c>
      <c r="AM37" s="243" t="s">
        <v>188</v>
      </c>
      <c r="AN37" s="245">
        <v>7.9135</v>
      </c>
      <c r="AO37" s="243" t="s">
        <v>188</v>
      </c>
      <c r="AP37" s="243" t="s">
        <v>188</v>
      </c>
      <c r="AQ37" s="243" t="s">
        <v>188</v>
      </c>
      <c r="AR37" s="245">
        <v>1.0713900000000001</v>
      </c>
      <c r="AS37" s="245">
        <v>2.1359970000000001</v>
      </c>
      <c r="AT37" s="245">
        <v>5.2463740000000003</v>
      </c>
      <c r="AU37" s="245">
        <v>17.471516999999999</v>
      </c>
      <c r="AV37" s="243" t="s">
        <v>188</v>
      </c>
      <c r="AW37" s="245">
        <v>1.8290580000000001</v>
      </c>
      <c r="AX37" s="243" t="s">
        <v>188</v>
      </c>
      <c r="AY37" s="245">
        <v>3.2190000000000001E-3</v>
      </c>
      <c r="AZ37" s="243" t="s">
        <v>188</v>
      </c>
      <c r="BA37" s="245">
        <v>1.1338000000000001E-2</v>
      </c>
      <c r="BB37" s="243" t="s">
        <v>188</v>
      </c>
      <c r="BC37" s="243" t="s">
        <v>188</v>
      </c>
      <c r="BD37" s="243" t="s">
        <v>188</v>
      </c>
      <c r="BE37" s="243" t="s">
        <v>188</v>
      </c>
      <c r="BF37" s="243" t="s">
        <v>188</v>
      </c>
      <c r="BG37" s="243" t="s">
        <v>188</v>
      </c>
      <c r="BH37" s="243" t="s">
        <v>188</v>
      </c>
      <c r="BI37" s="246">
        <v>12.625691</v>
      </c>
      <c r="BJ37" s="245">
        <v>4.128679</v>
      </c>
      <c r="BK37" s="243" t="s">
        <v>188</v>
      </c>
      <c r="BL37" s="243" t="s">
        <v>188</v>
      </c>
      <c r="BM37" s="245">
        <v>2.5870700000000002</v>
      </c>
      <c r="BN37" s="243" t="s">
        <v>188</v>
      </c>
      <c r="BO37" s="243" t="s">
        <v>188</v>
      </c>
      <c r="BP37" s="245">
        <v>73.203418999999997</v>
      </c>
      <c r="BQ37" s="243" t="s">
        <v>188</v>
      </c>
      <c r="BR37" s="245">
        <v>5.8050959999999998</v>
      </c>
      <c r="BS37" s="243" t="s">
        <v>188</v>
      </c>
      <c r="BT37" s="243" t="s">
        <v>188</v>
      </c>
      <c r="BU37" s="243" t="s">
        <v>188</v>
      </c>
      <c r="BV37" s="245">
        <v>1.397705</v>
      </c>
      <c r="BW37" s="245">
        <v>1.857416</v>
      </c>
      <c r="BX37" s="245">
        <v>6.6252969999999998</v>
      </c>
      <c r="BY37" s="245">
        <v>57.517906000000004</v>
      </c>
      <c r="BZ37" s="243" t="s">
        <v>188</v>
      </c>
      <c r="CA37" s="245">
        <v>3.3059850000000002</v>
      </c>
      <c r="CB37" s="243" t="s">
        <v>188</v>
      </c>
      <c r="CC37" s="245">
        <v>3.058E-3</v>
      </c>
      <c r="CD37" s="243" t="s">
        <v>188</v>
      </c>
      <c r="CE37" s="245">
        <v>4.3964999999999997E-2</v>
      </c>
      <c r="CF37" s="243" t="s">
        <v>188</v>
      </c>
      <c r="CG37" s="243" t="s">
        <v>188</v>
      </c>
      <c r="CH37" s="243" t="s">
        <v>188</v>
      </c>
      <c r="CI37" s="243" t="s">
        <v>188</v>
      </c>
      <c r="CJ37" s="243" t="s">
        <v>188</v>
      </c>
      <c r="CK37" s="243" t="s">
        <v>188</v>
      </c>
      <c r="CL37" s="243" t="s">
        <v>188</v>
      </c>
      <c r="CM37" s="246">
        <v>12.580602000000001</v>
      </c>
      <c r="CN37" s="245">
        <v>23.082466</v>
      </c>
      <c r="CO37" s="243" t="s">
        <v>188</v>
      </c>
      <c r="CP37" s="243" t="s">
        <v>188</v>
      </c>
      <c r="CQ37" s="245">
        <v>0.130998</v>
      </c>
      <c r="CR37" s="243" t="s">
        <v>188</v>
      </c>
      <c r="CS37" s="243" t="s">
        <v>188</v>
      </c>
      <c r="CT37" s="245">
        <v>69.458629000000002</v>
      </c>
      <c r="CU37" s="243" t="s">
        <v>188</v>
      </c>
      <c r="CV37" s="245">
        <v>6.098052</v>
      </c>
      <c r="CW37" s="243" t="s">
        <v>188</v>
      </c>
      <c r="CX37" s="243" t="s">
        <v>188</v>
      </c>
      <c r="CY37" s="243" t="s">
        <v>188</v>
      </c>
      <c r="CZ37" s="245">
        <v>1.8513500000000001</v>
      </c>
      <c r="DA37" s="245">
        <v>1.900774</v>
      </c>
      <c r="DB37" s="245">
        <v>7.3211639999999996</v>
      </c>
      <c r="DC37" s="245">
        <v>52.287289000000001</v>
      </c>
      <c r="DD37" s="243" t="s">
        <v>188</v>
      </c>
      <c r="DE37" s="245">
        <v>4.2662040000000001</v>
      </c>
      <c r="DF37" s="243" t="s">
        <v>188</v>
      </c>
      <c r="DG37" s="245">
        <v>3.2190000000000001E-3</v>
      </c>
      <c r="DH37" s="243" t="s">
        <v>188</v>
      </c>
      <c r="DI37" s="245">
        <v>4.5304999999999998E-2</v>
      </c>
      <c r="DJ37" s="243" t="s">
        <v>188</v>
      </c>
      <c r="DK37" s="243" t="s">
        <v>188</v>
      </c>
      <c r="DL37" s="243" t="s">
        <v>188</v>
      </c>
      <c r="DM37" s="243" t="s">
        <v>188</v>
      </c>
      <c r="DN37" s="243" t="s">
        <v>188</v>
      </c>
      <c r="DO37" s="243" t="s">
        <v>188</v>
      </c>
      <c r="DP37" s="243" t="s">
        <v>188</v>
      </c>
      <c r="DQ37" s="246">
        <v>12.685181999999999</v>
      </c>
      <c r="DR37" s="245">
        <v>5.985E-2</v>
      </c>
      <c r="DS37" s="243" t="s">
        <v>188</v>
      </c>
      <c r="DT37" s="243" t="s">
        <v>188</v>
      </c>
      <c r="DU37" s="243" t="s">
        <v>188</v>
      </c>
      <c r="DV37" s="243" t="s">
        <v>188</v>
      </c>
      <c r="DW37" s="243" t="s">
        <v>188</v>
      </c>
      <c r="DX37" s="245">
        <v>86.863341000000005</v>
      </c>
      <c r="DY37" s="243" t="s">
        <v>188</v>
      </c>
      <c r="DZ37" s="245">
        <v>9.5928489999999993</v>
      </c>
      <c r="EA37" s="243" t="s">
        <v>188</v>
      </c>
      <c r="EB37" s="243" t="s">
        <v>188</v>
      </c>
      <c r="EC37" s="243" t="s">
        <v>188</v>
      </c>
      <c r="ED37" s="245">
        <v>2.3229690000000001</v>
      </c>
      <c r="EE37" s="245">
        <v>1.7808060000000001</v>
      </c>
      <c r="EF37" s="245">
        <v>9.3959670000000006</v>
      </c>
      <c r="EG37" s="245">
        <v>63.77075</v>
      </c>
      <c r="EH37" s="243" t="s">
        <v>188</v>
      </c>
      <c r="EI37" s="245">
        <v>1.0398419999999999</v>
      </c>
      <c r="EJ37" s="243" t="s">
        <v>188</v>
      </c>
      <c r="EK37" s="245">
        <v>1.4004000000000001E-2</v>
      </c>
      <c r="EL37" s="243" t="s">
        <v>188</v>
      </c>
      <c r="EM37" s="245">
        <v>4.2300999999999998E-2</v>
      </c>
      <c r="EN37" s="243" t="s">
        <v>188</v>
      </c>
      <c r="EO37" s="245">
        <v>5.8414000000000001E-2</v>
      </c>
      <c r="EP37" s="243" t="s">
        <v>188</v>
      </c>
      <c r="EQ37" s="243" t="s">
        <v>188</v>
      </c>
      <c r="ER37" s="243" t="s">
        <v>188</v>
      </c>
      <c r="ES37" s="243" t="s">
        <v>188</v>
      </c>
      <c r="ET37" s="243" t="s">
        <v>188</v>
      </c>
      <c r="EU37" s="246">
        <v>11.676181</v>
      </c>
    </row>
    <row r="38" spans="1:151" hidden="1" x14ac:dyDescent="0.25">
      <c r="A38" s="229" t="s">
        <v>324</v>
      </c>
      <c r="B38" s="243" t="s">
        <v>188</v>
      </c>
      <c r="C38" s="243" t="s">
        <v>188</v>
      </c>
      <c r="D38" s="243" t="s">
        <v>188</v>
      </c>
      <c r="E38" s="243" t="s">
        <v>188</v>
      </c>
      <c r="F38" s="243" t="s">
        <v>188</v>
      </c>
      <c r="G38" s="243" t="s">
        <v>188</v>
      </c>
      <c r="H38" s="245">
        <v>13.096667</v>
      </c>
      <c r="I38" s="243" t="s">
        <v>188</v>
      </c>
      <c r="J38" s="245">
        <v>4.0232999999999998E-2</v>
      </c>
      <c r="K38" s="243" t="s">
        <v>188</v>
      </c>
      <c r="L38" s="243" t="s">
        <v>188</v>
      </c>
      <c r="M38" s="243" t="s">
        <v>188</v>
      </c>
      <c r="N38" s="245">
        <v>12.448395</v>
      </c>
      <c r="O38" s="245">
        <v>0.48667899999999997</v>
      </c>
      <c r="P38" s="243" t="s">
        <v>188</v>
      </c>
      <c r="Q38" s="245">
        <v>0.12136</v>
      </c>
      <c r="R38" s="243" t="s">
        <v>188</v>
      </c>
      <c r="S38" s="243" t="s">
        <v>188</v>
      </c>
      <c r="T38" s="243" t="s">
        <v>188</v>
      </c>
      <c r="U38" s="245">
        <v>1.127E-3</v>
      </c>
      <c r="V38" s="243" t="s">
        <v>188</v>
      </c>
      <c r="W38" s="245">
        <v>7.7130000000000002E-3</v>
      </c>
      <c r="X38" s="243" t="s">
        <v>188</v>
      </c>
      <c r="Y38" s="243" t="s">
        <v>188</v>
      </c>
      <c r="Z38" s="243" t="s">
        <v>188</v>
      </c>
      <c r="AA38" s="243" t="s">
        <v>188</v>
      </c>
      <c r="AB38" s="243" t="s">
        <v>188</v>
      </c>
      <c r="AC38" s="243" t="s">
        <v>188</v>
      </c>
      <c r="AD38" s="243" t="s">
        <v>188</v>
      </c>
      <c r="AE38" s="246">
        <v>13.300345999999999</v>
      </c>
      <c r="AF38" s="243" t="s">
        <v>188</v>
      </c>
      <c r="AG38" s="243" t="s">
        <v>188</v>
      </c>
      <c r="AH38" s="243" t="s">
        <v>188</v>
      </c>
      <c r="AI38" s="243" t="s">
        <v>188</v>
      </c>
      <c r="AJ38" s="243" t="s">
        <v>188</v>
      </c>
      <c r="AK38" s="243" t="s">
        <v>188</v>
      </c>
      <c r="AL38" s="245">
        <v>12.60683</v>
      </c>
      <c r="AM38" s="243" t="s">
        <v>188</v>
      </c>
      <c r="AN38" s="245">
        <v>2.4188999999999999E-2</v>
      </c>
      <c r="AO38" s="243" t="s">
        <v>188</v>
      </c>
      <c r="AP38" s="243" t="s">
        <v>188</v>
      </c>
      <c r="AQ38" s="243" t="s">
        <v>188</v>
      </c>
      <c r="AR38" s="245">
        <v>12.295764</v>
      </c>
      <c r="AS38" s="245">
        <v>0.28687699999999999</v>
      </c>
      <c r="AT38" s="243" t="s">
        <v>188</v>
      </c>
      <c r="AU38" s="243" t="s">
        <v>188</v>
      </c>
      <c r="AV38" s="243" t="s">
        <v>188</v>
      </c>
      <c r="AW38" s="243" t="s">
        <v>188</v>
      </c>
      <c r="AX38" s="243" t="s">
        <v>188</v>
      </c>
      <c r="AY38" s="245">
        <v>7.5659999999999998E-3</v>
      </c>
      <c r="AZ38" s="243" t="s">
        <v>188</v>
      </c>
      <c r="BA38" s="245">
        <v>8.1189999999999995E-3</v>
      </c>
      <c r="BB38" s="243" t="s">
        <v>188</v>
      </c>
      <c r="BC38" s="243" t="s">
        <v>188</v>
      </c>
      <c r="BD38" s="243" t="s">
        <v>188</v>
      </c>
      <c r="BE38" s="243" t="s">
        <v>188</v>
      </c>
      <c r="BF38" s="243" t="s">
        <v>188</v>
      </c>
      <c r="BG38" s="243" t="s">
        <v>188</v>
      </c>
      <c r="BH38" s="243" t="s">
        <v>188</v>
      </c>
      <c r="BI38" s="246">
        <v>12.857664</v>
      </c>
      <c r="BJ38" s="243" t="s">
        <v>188</v>
      </c>
      <c r="BK38" s="243" t="s">
        <v>188</v>
      </c>
      <c r="BL38" s="243" t="s">
        <v>188</v>
      </c>
      <c r="BM38" s="243" t="s">
        <v>188</v>
      </c>
      <c r="BN38" s="243" t="s">
        <v>188</v>
      </c>
      <c r="BO38" s="243" t="s">
        <v>188</v>
      </c>
      <c r="BP38" s="245">
        <v>11.681677000000001</v>
      </c>
      <c r="BQ38" s="243" t="s">
        <v>188</v>
      </c>
      <c r="BR38" s="245">
        <v>5.7633999999999998E-2</v>
      </c>
      <c r="BS38" s="243" t="s">
        <v>188</v>
      </c>
      <c r="BT38" s="243" t="s">
        <v>188</v>
      </c>
      <c r="BU38" s="243" t="s">
        <v>188</v>
      </c>
      <c r="BV38" s="245">
        <v>11.384042000000001</v>
      </c>
      <c r="BW38" s="245">
        <v>0.24000099999999999</v>
      </c>
      <c r="BX38" s="243" t="s">
        <v>188</v>
      </c>
      <c r="BY38" s="243" t="s">
        <v>188</v>
      </c>
      <c r="BZ38" s="243" t="s">
        <v>188</v>
      </c>
      <c r="CA38" s="243" t="s">
        <v>188</v>
      </c>
      <c r="CB38" s="243" t="s">
        <v>188</v>
      </c>
      <c r="CC38" s="245">
        <v>9.6579999999999999E-3</v>
      </c>
      <c r="CD38" s="243" t="s">
        <v>188</v>
      </c>
      <c r="CE38" s="245">
        <v>8.12E-4</v>
      </c>
      <c r="CF38" s="243" t="s">
        <v>188</v>
      </c>
      <c r="CG38" s="243" t="s">
        <v>188</v>
      </c>
      <c r="CH38" s="243" t="s">
        <v>188</v>
      </c>
      <c r="CI38" s="243" t="s">
        <v>188</v>
      </c>
      <c r="CJ38" s="243" t="s">
        <v>188</v>
      </c>
      <c r="CK38" s="243" t="s">
        <v>188</v>
      </c>
      <c r="CL38" s="243" t="s">
        <v>188</v>
      </c>
      <c r="CM38" s="246">
        <v>12.747252</v>
      </c>
      <c r="CN38" s="243" t="s">
        <v>188</v>
      </c>
      <c r="CO38" s="243" t="s">
        <v>188</v>
      </c>
      <c r="CP38" s="243" t="s">
        <v>188</v>
      </c>
      <c r="CQ38" s="243" t="s">
        <v>188</v>
      </c>
      <c r="CR38" s="243" t="s">
        <v>188</v>
      </c>
      <c r="CS38" s="243" t="s">
        <v>188</v>
      </c>
      <c r="CT38" s="245">
        <v>12.910664000000001</v>
      </c>
      <c r="CU38" s="243" t="s">
        <v>188</v>
      </c>
      <c r="CV38" s="245">
        <v>4.8072999999999998E-2</v>
      </c>
      <c r="CW38" s="243" t="s">
        <v>188</v>
      </c>
      <c r="CX38" s="243" t="s">
        <v>188</v>
      </c>
      <c r="CY38" s="243" t="s">
        <v>188</v>
      </c>
      <c r="CZ38" s="245">
        <v>12.655455</v>
      </c>
      <c r="DA38" s="245">
        <v>0.20713599999999999</v>
      </c>
      <c r="DB38" s="243" t="s">
        <v>188</v>
      </c>
      <c r="DC38" s="243" t="s">
        <v>188</v>
      </c>
      <c r="DD38" s="243" t="s">
        <v>188</v>
      </c>
      <c r="DE38" s="243" t="s">
        <v>188</v>
      </c>
      <c r="DF38" s="243" t="s">
        <v>188</v>
      </c>
      <c r="DG38" s="245">
        <v>8.8529999999999998E-3</v>
      </c>
      <c r="DH38" s="243" t="s">
        <v>188</v>
      </c>
      <c r="DI38" s="245">
        <v>2.7200000000000002E-3</v>
      </c>
      <c r="DJ38" s="243" t="s">
        <v>188</v>
      </c>
      <c r="DK38" s="243" t="s">
        <v>188</v>
      </c>
      <c r="DL38" s="243" t="s">
        <v>188</v>
      </c>
      <c r="DM38" s="243" t="s">
        <v>188</v>
      </c>
      <c r="DN38" s="243" t="s">
        <v>188</v>
      </c>
      <c r="DO38" s="243" t="s">
        <v>188</v>
      </c>
      <c r="DP38" s="243" t="s">
        <v>188</v>
      </c>
      <c r="DQ38" s="246">
        <v>11.159179999999999</v>
      </c>
      <c r="DR38" s="243" t="s">
        <v>188</v>
      </c>
      <c r="DS38" s="243" t="s">
        <v>188</v>
      </c>
      <c r="DT38" s="243" t="s">
        <v>188</v>
      </c>
      <c r="DU38" s="245">
        <v>0.22029899999999999</v>
      </c>
      <c r="DV38" s="243" t="s">
        <v>188</v>
      </c>
      <c r="DW38" s="243" t="s">
        <v>188</v>
      </c>
      <c r="DX38" s="245">
        <v>13.491400000000001</v>
      </c>
      <c r="DY38" s="243" t="s">
        <v>188</v>
      </c>
      <c r="DZ38" s="245">
        <v>6.1943999999999999E-2</v>
      </c>
      <c r="EA38" s="243" t="s">
        <v>188</v>
      </c>
      <c r="EB38" s="243" t="s">
        <v>188</v>
      </c>
      <c r="EC38" s="243" t="s">
        <v>188</v>
      </c>
      <c r="ED38" s="245">
        <v>13.226378</v>
      </c>
      <c r="EE38" s="245">
        <v>0.20307800000000001</v>
      </c>
      <c r="EF38" s="243" t="s">
        <v>188</v>
      </c>
      <c r="EG38" s="243" t="s">
        <v>188</v>
      </c>
      <c r="EH38" s="243" t="s">
        <v>188</v>
      </c>
      <c r="EI38" s="243" t="s">
        <v>188</v>
      </c>
      <c r="EJ38" s="243" t="s">
        <v>188</v>
      </c>
      <c r="EK38" s="245">
        <v>5.4730000000000004E-3</v>
      </c>
      <c r="EL38" s="243" t="s">
        <v>188</v>
      </c>
      <c r="EM38" s="245">
        <v>6.4949999999999999E-3</v>
      </c>
      <c r="EN38" s="243" t="s">
        <v>188</v>
      </c>
      <c r="EO38" s="245">
        <v>8.0298999999999995E-2</v>
      </c>
      <c r="EP38" s="243" t="s">
        <v>188</v>
      </c>
      <c r="EQ38" s="243" t="s">
        <v>188</v>
      </c>
      <c r="ER38" s="243" t="s">
        <v>188</v>
      </c>
      <c r="ES38" s="243" t="s">
        <v>188</v>
      </c>
      <c r="ET38" s="243" t="s">
        <v>188</v>
      </c>
      <c r="EU38" s="246">
        <v>10.308488000000001</v>
      </c>
    </row>
    <row r="39" spans="1:151" hidden="1" x14ac:dyDescent="0.25">
      <c r="A39" s="229" t="s">
        <v>325</v>
      </c>
      <c r="B39" s="243" t="s">
        <v>188</v>
      </c>
      <c r="C39" s="243" t="s">
        <v>188</v>
      </c>
      <c r="D39" s="243" t="s">
        <v>188</v>
      </c>
      <c r="E39" s="243" t="s">
        <v>188</v>
      </c>
      <c r="F39" s="243" t="s">
        <v>188</v>
      </c>
      <c r="G39" s="243" t="s">
        <v>188</v>
      </c>
      <c r="H39" s="245">
        <v>14.609861</v>
      </c>
      <c r="I39" s="243" t="s">
        <v>188</v>
      </c>
      <c r="J39" s="245">
        <v>2.6599279999999998</v>
      </c>
      <c r="K39" s="243" t="s">
        <v>188</v>
      </c>
      <c r="L39" s="243" t="s">
        <v>188</v>
      </c>
      <c r="M39" s="243" t="s">
        <v>188</v>
      </c>
      <c r="N39" s="245">
        <v>0.224601</v>
      </c>
      <c r="O39" s="245">
        <v>5.7893210000000002</v>
      </c>
      <c r="P39" s="245">
        <v>5.9360099999999996</v>
      </c>
      <c r="Q39" s="243" t="s">
        <v>188</v>
      </c>
      <c r="R39" s="243" t="s">
        <v>188</v>
      </c>
      <c r="S39" s="245">
        <v>5.7542980000000004</v>
      </c>
      <c r="T39" s="243" t="s">
        <v>188</v>
      </c>
      <c r="U39" s="245">
        <v>1.1509259999999999</v>
      </c>
      <c r="V39" s="243" t="s">
        <v>188</v>
      </c>
      <c r="W39" s="245">
        <v>2.8603990000000001</v>
      </c>
      <c r="X39" s="243" t="s">
        <v>188</v>
      </c>
      <c r="Y39" s="243" t="s">
        <v>188</v>
      </c>
      <c r="Z39" s="243" t="s">
        <v>188</v>
      </c>
      <c r="AA39" s="243" t="s">
        <v>188</v>
      </c>
      <c r="AB39" s="243" t="s">
        <v>188</v>
      </c>
      <c r="AC39" s="243" t="s">
        <v>188</v>
      </c>
      <c r="AD39" s="243" t="s">
        <v>188</v>
      </c>
      <c r="AE39" s="246">
        <v>13.148201</v>
      </c>
      <c r="AF39" s="243" t="s">
        <v>188</v>
      </c>
      <c r="AG39" s="243" t="s">
        <v>188</v>
      </c>
      <c r="AH39" s="243" t="s">
        <v>188</v>
      </c>
      <c r="AI39" s="245">
        <v>1.0977000000000001E-2</v>
      </c>
      <c r="AJ39" s="243" t="s">
        <v>188</v>
      </c>
      <c r="AK39" s="243" t="s">
        <v>188</v>
      </c>
      <c r="AL39" s="245">
        <v>16.398306999999999</v>
      </c>
      <c r="AM39" s="243" t="s">
        <v>188</v>
      </c>
      <c r="AN39" s="245">
        <v>2.8575210000000002</v>
      </c>
      <c r="AO39" s="243" t="s">
        <v>188</v>
      </c>
      <c r="AP39" s="243" t="s">
        <v>188</v>
      </c>
      <c r="AQ39" s="243" t="s">
        <v>188</v>
      </c>
      <c r="AR39" s="245">
        <v>0.262021</v>
      </c>
      <c r="AS39" s="245">
        <v>5.9131809999999998</v>
      </c>
      <c r="AT39" s="245">
        <v>7.365583</v>
      </c>
      <c r="AU39" s="243" t="s">
        <v>188</v>
      </c>
      <c r="AV39" s="243" t="s">
        <v>188</v>
      </c>
      <c r="AW39" s="245">
        <v>5.630071</v>
      </c>
      <c r="AX39" s="243" t="s">
        <v>188</v>
      </c>
      <c r="AY39" s="245">
        <v>1.059974</v>
      </c>
      <c r="AZ39" s="243" t="s">
        <v>188</v>
      </c>
      <c r="BA39" s="245">
        <v>2.5927509999999998</v>
      </c>
      <c r="BB39" s="243" t="s">
        <v>188</v>
      </c>
      <c r="BC39" s="243" t="s">
        <v>188</v>
      </c>
      <c r="BD39" s="243" t="s">
        <v>188</v>
      </c>
      <c r="BE39" s="243" t="s">
        <v>188</v>
      </c>
      <c r="BF39" s="243" t="s">
        <v>188</v>
      </c>
      <c r="BG39" s="243" t="s">
        <v>188</v>
      </c>
      <c r="BH39" s="243" t="s">
        <v>188</v>
      </c>
      <c r="BI39" s="246">
        <v>14.363550999999999</v>
      </c>
      <c r="BJ39" s="243" t="s">
        <v>188</v>
      </c>
      <c r="BK39" s="243" t="s">
        <v>188</v>
      </c>
      <c r="BL39" s="243" t="s">
        <v>188</v>
      </c>
      <c r="BM39" s="243" t="s">
        <v>188</v>
      </c>
      <c r="BN39" s="243" t="s">
        <v>188</v>
      </c>
      <c r="BO39" s="243" t="s">
        <v>188</v>
      </c>
      <c r="BP39" s="245">
        <v>16.980259</v>
      </c>
      <c r="BQ39" s="243" t="s">
        <v>188</v>
      </c>
      <c r="BR39" s="245">
        <v>3.2403680000000001</v>
      </c>
      <c r="BS39" s="243" t="s">
        <v>188</v>
      </c>
      <c r="BT39" s="243" t="s">
        <v>188</v>
      </c>
      <c r="BU39" s="243" t="s">
        <v>188</v>
      </c>
      <c r="BV39" s="245">
        <v>0.40109600000000001</v>
      </c>
      <c r="BW39" s="245">
        <v>5.7992650000000001</v>
      </c>
      <c r="BX39" s="245">
        <v>7.5395310000000002</v>
      </c>
      <c r="BY39" s="243" t="s">
        <v>188</v>
      </c>
      <c r="BZ39" s="243" t="s">
        <v>188</v>
      </c>
      <c r="CA39" s="245">
        <v>5.9435669999999998</v>
      </c>
      <c r="CB39" s="243" t="s">
        <v>188</v>
      </c>
      <c r="CC39" s="245">
        <v>1.331372</v>
      </c>
      <c r="CD39" s="243" t="s">
        <v>188</v>
      </c>
      <c r="CE39" s="245">
        <v>1.9618800000000001</v>
      </c>
      <c r="CF39" s="243" t="s">
        <v>188</v>
      </c>
      <c r="CG39" s="243" t="s">
        <v>188</v>
      </c>
      <c r="CH39" s="243" t="s">
        <v>188</v>
      </c>
      <c r="CI39" s="243" t="s">
        <v>188</v>
      </c>
      <c r="CJ39" s="243" t="s">
        <v>188</v>
      </c>
      <c r="CK39" s="243" t="s">
        <v>188</v>
      </c>
      <c r="CL39" s="243" t="s">
        <v>188</v>
      </c>
      <c r="CM39" s="246">
        <v>14.632327999999999</v>
      </c>
      <c r="CN39" s="243" t="s">
        <v>188</v>
      </c>
      <c r="CO39" s="243" t="s">
        <v>188</v>
      </c>
      <c r="CP39" s="243" t="s">
        <v>188</v>
      </c>
      <c r="CQ39" s="243" t="s">
        <v>188</v>
      </c>
      <c r="CR39" s="243" t="s">
        <v>188</v>
      </c>
      <c r="CS39" s="243" t="s">
        <v>188</v>
      </c>
      <c r="CT39" s="245">
        <v>16.858409000000002</v>
      </c>
      <c r="CU39" s="243" t="s">
        <v>188</v>
      </c>
      <c r="CV39" s="245">
        <v>3.912493</v>
      </c>
      <c r="CW39" s="243" t="s">
        <v>188</v>
      </c>
      <c r="CX39" s="243" t="s">
        <v>188</v>
      </c>
      <c r="CY39" s="243" t="s">
        <v>188</v>
      </c>
      <c r="CZ39" s="245">
        <v>0.384127</v>
      </c>
      <c r="DA39" s="245">
        <v>5.5134290000000004</v>
      </c>
      <c r="DB39" s="245">
        <v>7.0483599999999997</v>
      </c>
      <c r="DC39" s="243" t="s">
        <v>188</v>
      </c>
      <c r="DD39" s="243" t="s">
        <v>188</v>
      </c>
      <c r="DE39" s="245">
        <v>6.7352239999999997</v>
      </c>
      <c r="DF39" s="243" t="s">
        <v>188</v>
      </c>
      <c r="DG39" s="245">
        <v>1.3027200000000001</v>
      </c>
      <c r="DH39" s="243" t="s">
        <v>188</v>
      </c>
      <c r="DI39" s="245">
        <v>2.543539</v>
      </c>
      <c r="DJ39" s="243" t="s">
        <v>188</v>
      </c>
      <c r="DK39" s="243" t="s">
        <v>188</v>
      </c>
      <c r="DL39" s="243" t="s">
        <v>188</v>
      </c>
      <c r="DM39" s="243" t="s">
        <v>188</v>
      </c>
      <c r="DN39" s="243" t="s">
        <v>188</v>
      </c>
      <c r="DO39" s="243" t="s">
        <v>188</v>
      </c>
      <c r="DP39" s="243" t="s">
        <v>188</v>
      </c>
      <c r="DQ39" s="246">
        <v>15.232276000000001</v>
      </c>
      <c r="DR39" s="243" t="s">
        <v>188</v>
      </c>
      <c r="DS39" s="243" t="s">
        <v>188</v>
      </c>
      <c r="DT39" s="243" t="s">
        <v>188</v>
      </c>
      <c r="DU39" s="243" t="s">
        <v>188</v>
      </c>
      <c r="DV39" s="243" t="s">
        <v>188</v>
      </c>
      <c r="DW39" s="243" t="s">
        <v>188</v>
      </c>
      <c r="DX39" s="245">
        <v>16.870996000000002</v>
      </c>
      <c r="DY39" s="243" t="s">
        <v>188</v>
      </c>
      <c r="DZ39" s="245">
        <v>4.1476410000000001</v>
      </c>
      <c r="EA39" s="243" t="s">
        <v>188</v>
      </c>
      <c r="EB39" s="243" t="s">
        <v>188</v>
      </c>
      <c r="EC39" s="243" t="s">
        <v>188</v>
      </c>
      <c r="ED39" s="245">
        <v>0.36133999999999999</v>
      </c>
      <c r="EE39" s="245">
        <v>5.3403960000000001</v>
      </c>
      <c r="EF39" s="245">
        <v>7.0216180000000001</v>
      </c>
      <c r="EG39" s="243" t="s">
        <v>188</v>
      </c>
      <c r="EH39" s="243" t="s">
        <v>188</v>
      </c>
      <c r="EI39" s="245">
        <v>4.3500699999999997</v>
      </c>
      <c r="EJ39" s="243" t="s">
        <v>188</v>
      </c>
      <c r="EK39" s="245">
        <v>1.045482</v>
      </c>
      <c r="EL39" s="243" t="s">
        <v>188</v>
      </c>
      <c r="EM39" s="245">
        <v>2.5626699999999998</v>
      </c>
      <c r="EN39" s="243" t="s">
        <v>188</v>
      </c>
      <c r="EO39" s="245">
        <v>0.29262100000000002</v>
      </c>
      <c r="EP39" s="243" t="s">
        <v>188</v>
      </c>
      <c r="EQ39" s="243" t="s">
        <v>188</v>
      </c>
      <c r="ER39" s="243" t="s">
        <v>188</v>
      </c>
      <c r="ES39" s="243" t="s">
        <v>188</v>
      </c>
      <c r="ET39" s="243" t="s">
        <v>188</v>
      </c>
      <c r="EU39" s="246">
        <v>15.054866000000001</v>
      </c>
    </row>
    <row r="40" spans="1:151" hidden="1" x14ac:dyDescent="0.25">
      <c r="A40" s="229" t="s">
        <v>326</v>
      </c>
      <c r="B40" s="243" t="s">
        <v>188</v>
      </c>
      <c r="C40" s="243" t="s">
        <v>188</v>
      </c>
      <c r="D40" s="243" t="s">
        <v>188</v>
      </c>
      <c r="E40" s="245">
        <v>0.77792300000000003</v>
      </c>
      <c r="F40" s="243" t="s">
        <v>188</v>
      </c>
      <c r="G40" s="243" t="s">
        <v>188</v>
      </c>
      <c r="H40" s="245">
        <v>5.0229010000000001</v>
      </c>
      <c r="I40" s="243" t="s">
        <v>188</v>
      </c>
      <c r="J40" s="245">
        <v>5.4336000000000002E-2</v>
      </c>
      <c r="K40" s="243" t="s">
        <v>188</v>
      </c>
      <c r="L40" s="243" t="s">
        <v>188</v>
      </c>
      <c r="M40" s="243" t="s">
        <v>188</v>
      </c>
      <c r="N40" s="243" t="s">
        <v>188</v>
      </c>
      <c r="O40" s="245">
        <v>2.1516329999999999</v>
      </c>
      <c r="P40" s="245">
        <v>2.816932</v>
      </c>
      <c r="Q40" s="243" t="s">
        <v>188</v>
      </c>
      <c r="R40" s="243" t="s">
        <v>188</v>
      </c>
      <c r="S40" s="245">
        <v>8.2169000000000006E-2</v>
      </c>
      <c r="T40" s="243" t="s">
        <v>188</v>
      </c>
      <c r="U40" s="245">
        <v>0.33642499999999997</v>
      </c>
      <c r="V40" s="243" t="s">
        <v>188</v>
      </c>
      <c r="W40" s="245">
        <v>8.9805999999999997E-2</v>
      </c>
      <c r="X40" s="243" t="s">
        <v>188</v>
      </c>
      <c r="Y40" s="243" t="s">
        <v>188</v>
      </c>
      <c r="Z40" s="243" t="s">
        <v>188</v>
      </c>
      <c r="AA40" s="243" t="s">
        <v>188</v>
      </c>
      <c r="AB40" s="243" t="s">
        <v>188</v>
      </c>
      <c r="AC40" s="243" t="s">
        <v>188</v>
      </c>
      <c r="AD40" s="243" t="s">
        <v>188</v>
      </c>
      <c r="AE40" s="246">
        <v>5.7222720000000002</v>
      </c>
      <c r="AF40" s="243" t="s">
        <v>188</v>
      </c>
      <c r="AG40" s="243" t="s">
        <v>188</v>
      </c>
      <c r="AH40" s="243" t="s">
        <v>188</v>
      </c>
      <c r="AI40" s="245">
        <v>0.602877</v>
      </c>
      <c r="AJ40" s="243" t="s">
        <v>188</v>
      </c>
      <c r="AK40" s="243" t="s">
        <v>188</v>
      </c>
      <c r="AL40" s="245">
        <v>4.2461789999999997</v>
      </c>
      <c r="AM40" s="243" t="s">
        <v>188</v>
      </c>
      <c r="AN40" s="245">
        <v>5.1880000000000003E-2</v>
      </c>
      <c r="AO40" s="243" t="s">
        <v>188</v>
      </c>
      <c r="AP40" s="243" t="s">
        <v>188</v>
      </c>
      <c r="AQ40" s="243" t="s">
        <v>188</v>
      </c>
      <c r="AR40" s="243" t="s">
        <v>188</v>
      </c>
      <c r="AS40" s="245">
        <v>1.906768</v>
      </c>
      <c r="AT40" s="245">
        <v>2.2875299999999998</v>
      </c>
      <c r="AU40" s="243" t="s">
        <v>188</v>
      </c>
      <c r="AV40" s="243" t="s">
        <v>188</v>
      </c>
      <c r="AW40" s="245">
        <v>9.9996000000000002E-2</v>
      </c>
      <c r="AX40" s="243" t="s">
        <v>188</v>
      </c>
      <c r="AY40" s="245">
        <v>0.292319</v>
      </c>
      <c r="AZ40" s="243" t="s">
        <v>188</v>
      </c>
      <c r="BA40" s="245">
        <v>9.0132000000000004E-2</v>
      </c>
      <c r="BB40" s="243" t="s">
        <v>188</v>
      </c>
      <c r="BC40" s="243" t="s">
        <v>188</v>
      </c>
      <c r="BD40" s="243" t="s">
        <v>188</v>
      </c>
      <c r="BE40" s="243" t="s">
        <v>188</v>
      </c>
      <c r="BF40" s="243" t="s">
        <v>188</v>
      </c>
      <c r="BG40" s="243" t="s">
        <v>188</v>
      </c>
      <c r="BH40" s="243" t="s">
        <v>188</v>
      </c>
      <c r="BI40" s="246">
        <v>5.5811250000000001</v>
      </c>
      <c r="BJ40" s="243" t="s">
        <v>188</v>
      </c>
      <c r="BK40" s="243" t="s">
        <v>188</v>
      </c>
      <c r="BL40" s="243" t="s">
        <v>188</v>
      </c>
      <c r="BM40" s="245">
        <v>0.55688800000000005</v>
      </c>
      <c r="BN40" s="243" t="s">
        <v>188</v>
      </c>
      <c r="BO40" s="243" t="s">
        <v>188</v>
      </c>
      <c r="BP40" s="245">
        <v>4.1316870000000003</v>
      </c>
      <c r="BQ40" s="243" t="s">
        <v>188</v>
      </c>
      <c r="BR40" s="245">
        <v>0.12762399999999999</v>
      </c>
      <c r="BS40" s="243" t="s">
        <v>188</v>
      </c>
      <c r="BT40" s="243" t="s">
        <v>188</v>
      </c>
      <c r="BU40" s="243" t="s">
        <v>188</v>
      </c>
      <c r="BV40" s="243" t="s">
        <v>188</v>
      </c>
      <c r="BW40" s="245">
        <v>2.1037620000000001</v>
      </c>
      <c r="BX40" s="245">
        <v>1.9003019999999999</v>
      </c>
      <c r="BY40" s="243" t="s">
        <v>188</v>
      </c>
      <c r="BZ40" s="243" t="s">
        <v>188</v>
      </c>
      <c r="CA40" s="245">
        <v>7.2369000000000003E-2</v>
      </c>
      <c r="CB40" s="243" t="s">
        <v>188</v>
      </c>
      <c r="CC40" s="245">
        <v>0.25767899999999999</v>
      </c>
      <c r="CD40" s="243" t="s">
        <v>188</v>
      </c>
      <c r="CE40" s="245">
        <v>0.11634799999999999</v>
      </c>
      <c r="CF40" s="243" t="s">
        <v>188</v>
      </c>
      <c r="CG40" s="243" t="s">
        <v>188</v>
      </c>
      <c r="CH40" s="243" t="s">
        <v>188</v>
      </c>
      <c r="CI40" s="243" t="s">
        <v>188</v>
      </c>
      <c r="CJ40" s="243" t="s">
        <v>188</v>
      </c>
      <c r="CK40" s="243" t="s">
        <v>188</v>
      </c>
      <c r="CL40" s="243" t="s">
        <v>188</v>
      </c>
      <c r="CM40" s="246">
        <v>5.1199620000000001</v>
      </c>
      <c r="CN40" s="243" t="s">
        <v>188</v>
      </c>
      <c r="CO40" s="243" t="s">
        <v>188</v>
      </c>
      <c r="CP40" s="243" t="s">
        <v>188</v>
      </c>
      <c r="CQ40" s="245">
        <v>0.74412599999999995</v>
      </c>
      <c r="CR40" s="243" t="s">
        <v>188</v>
      </c>
      <c r="CS40" s="243" t="s">
        <v>188</v>
      </c>
      <c r="CT40" s="245">
        <v>3.4943719999999998</v>
      </c>
      <c r="CU40" s="243" t="s">
        <v>188</v>
      </c>
      <c r="CV40" s="245">
        <v>0.106785</v>
      </c>
      <c r="CW40" s="243" t="s">
        <v>188</v>
      </c>
      <c r="CX40" s="243" t="s">
        <v>188</v>
      </c>
      <c r="CY40" s="243" t="s">
        <v>188</v>
      </c>
      <c r="CZ40" s="243" t="s">
        <v>188</v>
      </c>
      <c r="DA40" s="245">
        <v>1.7598830000000001</v>
      </c>
      <c r="DB40" s="245">
        <v>1.6277029999999999</v>
      </c>
      <c r="DC40" s="243" t="s">
        <v>188</v>
      </c>
      <c r="DD40" s="243" t="s">
        <v>188</v>
      </c>
      <c r="DE40" s="245">
        <v>0.121035</v>
      </c>
      <c r="DF40" s="243" t="s">
        <v>188</v>
      </c>
      <c r="DG40" s="245">
        <v>0.30922100000000002</v>
      </c>
      <c r="DH40" s="243" t="s">
        <v>188</v>
      </c>
      <c r="DI40" s="245">
        <v>0.11376500000000001</v>
      </c>
      <c r="DJ40" s="243" t="s">
        <v>188</v>
      </c>
      <c r="DK40" s="243" t="s">
        <v>188</v>
      </c>
      <c r="DL40" s="243" t="s">
        <v>188</v>
      </c>
      <c r="DM40" s="243" t="s">
        <v>188</v>
      </c>
      <c r="DN40" s="243" t="s">
        <v>188</v>
      </c>
      <c r="DO40" s="243" t="s">
        <v>188</v>
      </c>
      <c r="DP40" s="243" t="s">
        <v>188</v>
      </c>
      <c r="DQ40" s="246">
        <v>4.6916779999999996</v>
      </c>
      <c r="DR40" s="243" t="s">
        <v>188</v>
      </c>
      <c r="DS40" s="243" t="s">
        <v>188</v>
      </c>
      <c r="DT40" s="243" t="s">
        <v>188</v>
      </c>
      <c r="DU40" s="245">
        <v>0.74312500000000004</v>
      </c>
      <c r="DV40" s="243" t="s">
        <v>188</v>
      </c>
      <c r="DW40" s="243" t="s">
        <v>188</v>
      </c>
      <c r="DX40" s="245">
        <v>2.974342</v>
      </c>
      <c r="DY40" s="243" t="s">
        <v>188</v>
      </c>
      <c r="DZ40" s="245">
        <v>7.3585999999999999E-2</v>
      </c>
      <c r="EA40" s="243" t="s">
        <v>188</v>
      </c>
      <c r="EB40" s="243" t="s">
        <v>188</v>
      </c>
      <c r="EC40" s="243" t="s">
        <v>188</v>
      </c>
      <c r="ED40" s="243" t="s">
        <v>188</v>
      </c>
      <c r="EE40" s="245">
        <v>1.551512</v>
      </c>
      <c r="EF40" s="245">
        <v>1.349243</v>
      </c>
      <c r="EG40" s="243" t="s">
        <v>188</v>
      </c>
      <c r="EH40" s="243" t="s">
        <v>188</v>
      </c>
      <c r="EI40" s="245">
        <v>0.139322</v>
      </c>
      <c r="EJ40" s="243" t="s">
        <v>188</v>
      </c>
      <c r="EK40" s="245">
        <v>0.281051</v>
      </c>
      <c r="EL40" s="243" t="s">
        <v>188</v>
      </c>
      <c r="EM40" s="245">
        <v>0.240233</v>
      </c>
      <c r="EN40" s="243" t="s">
        <v>188</v>
      </c>
      <c r="EO40" s="245">
        <v>7.2123999999999994E-2</v>
      </c>
      <c r="EP40" s="243" t="s">
        <v>188</v>
      </c>
      <c r="EQ40" s="243" t="s">
        <v>188</v>
      </c>
      <c r="ER40" s="243" t="s">
        <v>188</v>
      </c>
      <c r="ES40" s="243" t="s">
        <v>188</v>
      </c>
      <c r="ET40" s="243" t="s">
        <v>188</v>
      </c>
      <c r="EU40" s="246">
        <v>4.6458709999999996</v>
      </c>
    </row>
    <row r="41" spans="1:151" hidden="1" x14ac:dyDescent="0.25">
      <c r="A41" s="229" t="s">
        <v>327</v>
      </c>
      <c r="B41" s="243" t="s">
        <v>188</v>
      </c>
      <c r="C41" s="243" t="s">
        <v>188</v>
      </c>
      <c r="D41" s="243" t="s">
        <v>188</v>
      </c>
      <c r="E41" s="243" t="s">
        <v>188</v>
      </c>
      <c r="F41" s="243" t="s">
        <v>188</v>
      </c>
      <c r="G41" s="243" t="s">
        <v>188</v>
      </c>
      <c r="H41" s="245">
        <v>0.443666</v>
      </c>
      <c r="I41" s="243" t="s">
        <v>188</v>
      </c>
      <c r="J41" s="245">
        <v>0.108417</v>
      </c>
      <c r="K41" s="243" t="s">
        <v>188</v>
      </c>
      <c r="L41" s="243" t="s">
        <v>188</v>
      </c>
      <c r="M41" s="243" t="s">
        <v>188</v>
      </c>
      <c r="N41" s="245">
        <v>1.0255999999999999E-2</v>
      </c>
      <c r="O41" s="245">
        <v>0.12102599999999999</v>
      </c>
      <c r="P41" s="245">
        <v>0.20396600000000001</v>
      </c>
      <c r="Q41" s="243" t="s">
        <v>188</v>
      </c>
      <c r="R41" s="243" t="s">
        <v>188</v>
      </c>
      <c r="S41" s="245">
        <v>0.39568599999999998</v>
      </c>
      <c r="T41" s="243" t="s">
        <v>188</v>
      </c>
      <c r="U41" s="245">
        <v>2.0124E-2</v>
      </c>
      <c r="V41" s="243" t="s">
        <v>188</v>
      </c>
      <c r="W41" s="245">
        <v>4.5304999999999998E-2</v>
      </c>
      <c r="X41" s="243" t="s">
        <v>188</v>
      </c>
      <c r="Y41" s="243" t="s">
        <v>188</v>
      </c>
      <c r="Z41" s="243" t="s">
        <v>188</v>
      </c>
      <c r="AA41" s="243" t="s">
        <v>188</v>
      </c>
      <c r="AB41" s="243" t="s">
        <v>188</v>
      </c>
      <c r="AC41" s="243" t="s">
        <v>188</v>
      </c>
      <c r="AD41" s="243" t="s">
        <v>188</v>
      </c>
      <c r="AE41" s="246">
        <v>1.0678430000000001</v>
      </c>
      <c r="AF41" s="243" t="s">
        <v>188</v>
      </c>
      <c r="AG41" s="243" t="s">
        <v>188</v>
      </c>
      <c r="AH41" s="243" t="s">
        <v>188</v>
      </c>
      <c r="AI41" s="243" t="s">
        <v>188</v>
      </c>
      <c r="AJ41" s="243" t="s">
        <v>188</v>
      </c>
      <c r="AK41" s="243" t="s">
        <v>188</v>
      </c>
      <c r="AL41" s="245">
        <v>0.50026999999999999</v>
      </c>
      <c r="AM41" s="243" t="s">
        <v>188</v>
      </c>
      <c r="AN41" s="245">
        <v>0.10394399999999999</v>
      </c>
      <c r="AO41" s="243" t="s">
        <v>188</v>
      </c>
      <c r="AP41" s="243" t="s">
        <v>188</v>
      </c>
      <c r="AQ41" s="243" t="s">
        <v>188</v>
      </c>
      <c r="AR41" s="245">
        <v>8.2050000000000005E-3</v>
      </c>
      <c r="AS41" s="245">
        <v>0.13436000000000001</v>
      </c>
      <c r="AT41" s="245">
        <v>0.25376100000000001</v>
      </c>
      <c r="AU41" s="243" t="s">
        <v>188</v>
      </c>
      <c r="AV41" s="243" t="s">
        <v>188</v>
      </c>
      <c r="AW41" s="245">
        <v>0.472439</v>
      </c>
      <c r="AX41" s="243" t="s">
        <v>188</v>
      </c>
      <c r="AY41" s="245">
        <v>3.1550000000000002E-2</v>
      </c>
      <c r="AZ41" s="243" t="s">
        <v>188</v>
      </c>
      <c r="BA41" s="245">
        <v>4.7329000000000003E-2</v>
      </c>
      <c r="BB41" s="243" t="s">
        <v>188</v>
      </c>
      <c r="BC41" s="243" t="s">
        <v>188</v>
      </c>
      <c r="BD41" s="243" t="s">
        <v>188</v>
      </c>
      <c r="BE41" s="243" t="s">
        <v>188</v>
      </c>
      <c r="BF41" s="243" t="s">
        <v>188</v>
      </c>
      <c r="BG41" s="243" t="s">
        <v>188</v>
      </c>
      <c r="BH41" s="243" t="s">
        <v>188</v>
      </c>
      <c r="BI41" s="246">
        <v>1.082174</v>
      </c>
      <c r="BJ41" s="243" t="s">
        <v>188</v>
      </c>
      <c r="BK41" s="243" t="s">
        <v>188</v>
      </c>
      <c r="BL41" s="243" t="s">
        <v>188</v>
      </c>
      <c r="BM41" s="243" t="s">
        <v>188</v>
      </c>
      <c r="BN41" s="243" t="s">
        <v>188</v>
      </c>
      <c r="BO41" s="243" t="s">
        <v>188</v>
      </c>
      <c r="BP41" s="245">
        <v>0.50582499999999997</v>
      </c>
      <c r="BQ41" s="243" t="s">
        <v>188</v>
      </c>
      <c r="BR41" s="245">
        <v>4.5960000000000001E-2</v>
      </c>
      <c r="BS41" s="243" t="s">
        <v>188</v>
      </c>
      <c r="BT41" s="243" t="s">
        <v>188</v>
      </c>
      <c r="BU41" s="243" t="s">
        <v>188</v>
      </c>
      <c r="BV41" s="245">
        <v>8.2050000000000005E-3</v>
      </c>
      <c r="BW41" s="245">
        <v>0.162468</v>
      </c>
      <c r="BX41" s="245">
        <v>0.289192</v>
      </c>
      <c r="BY41" s="243" t="s">
        <v>188</v>
      </c>
      <c r="BZ41" s="243" t="s">
        <v>188</v>
      </c>
      <c r="CA41" s="245">
        <v>0.54711200000000004</v>
      </c>
      <c r="CB41" s="243" t="s">
        <v>188</v>
      </c>
      <c r="CC41" s="245">
        <v>3.3160000000000002E-2</v>
      </c>
      <c r="CD41" s="243" t="s">
        <v>188</v>
      </c>
      <c r="CE41" s="245">
        <v>4.8437000000000001E-2</v>
      </c>
      <c r="CF41" s="243" t="s">
        <v>188</v>
      </c>
      <c r="CG41" s="243" t="s">
        <v>188</v>
      </c>
      <c r="CH41" s="243" t="s">
        <v>188</v>
      </c>
      <c r="CI41" s="243" t="s">
        <v>188</v>
      </c>
      <c r="CJ41" s="243" t="s">
        <v>188</v>
      </c>
      <c r="CK41" s="243" t="s">
        <v>188</v>
      </c>
      <c r="CL41" s="243" t="s">
        <v>188</v>
      </c>
      <c r="CM41" s="246">
        <v>1.1742269999999999</v>
      </c>
      <c r="CN41" s="243" t="s">
        <v>188</v>
      </c>
      <c r="CO41" s="243" t="s">
        <v>188</v>
      </c>
      <c r="CP41" s="243" t="s">
        <v>188</v>
      </c>
      <c r="CQ41" s="243" t="s">
        <v>188</v>
      </c>
      <c r="CR41" s="243" t="s">
        <v>188</v>
      </c>
      <c r="CS41" s="243" t="s">
        <v>188</v>
      </c>
      <c r="CT41" s="245">
        <v>0.65865799999999997</v>
      </c>
      <c r="CU41" s="243" t="s">
        <v>188</v>
      </c>
      <c r="CV41" s="245">
        <v>7.6869999999999994E-2</v>
      </c>
      <c r="CW41" s="243" t="s">
        <v>188</v>
      </c>
      <c r="CX41" s="243" t="s">
        <v>188</v>
      </c>
      <c r="CY41" s="243" t="s">
        <v>188</v>
      </c>
      <c r="CZ41" s="245">
        <v>0.115455</v>
      </c>
      <c r="DA41" s="245">
        <v>0.13692399999999999</v>
      </c>
      <c r="DB41" s="245">
        <v>0.32940999999999998</v>
      </c>
      <c r="DC41" s="243" t="s">
        <v>188</v>
      </c>
      <c r="DD41" s="243" t="s">
        <v>188</v>
      </c>
      <c r="DE41" s="245">
        <v>0.57338299999999998</v>
      </c>
      <c r="DF41" s="243" t="s">
        <v>188</v>
      </c>
      <c r="DG41" s="245">
        <v>4.9095E-2</v>
      </c>
      <c r="DH41" s="243" t="s">
        <v>188</v>
      </c>
      <c r="DI41" s="245">
        <v>6.1380999999999998E-2</v>
      </c>
      <c r="DJ41" s="243" t="s">
        <v>188</v>
      </c>
      <c r="DK41" s="243" t="s">
        <v>188</v>
      </c>
      <c r="DL41" s="243" t="s">
        <v>188</v>
      </c>
      <c r="DM41" s="243" t="s">
        <v>188</v>
      </c>
      <c r="DN41" s="243" t="s">
        <v>188</v>
      </c>
      <c r="DO41" s="243" t="s">
        <v>188</v>
      </c>
      <c r="DP41" s="243" t="s">
        <v>188</v>
      </c>
      <c r="DQ41" s="246">
        <v>1.0611379999999999</v>
      </c>
      <c r="DR41" s="243" t="s">
        <v>188</v>
      </c>
      <c r="DS41" s="243" t="s">
        <v>188</v>
      </c>
      <c r="DT41" s="243" t="s">
        <v>188</v>
      </c>
      <c r="DU41" s="243" t="s">
        <v>188</v>
      </c>
      <c r="DV41" s="243" t="s">
        <v>188</v>
      </c>
      <c r="DW41" s="243" t="s">
        <v>188</v>
      </c>
      <c r="DX41" s="245">
        <v>0.50761400000000001</v>
      </c>
      <c r="DY41" s="243" t="s">
        <v>188</v>
      </c>
      <c r="DZ41" s="245">
        <v>4.3380000000000002E-2</v>
      </c>
      <c r="EA41" s="243" t="s">
        <v>188</v>
      </c>
      <c r="EB41" s="243" t="s">
        <v>188</v>
      </c>
      <c r="EC41" s="243" t="s">
        <v>188</v>
      </c>
      <c r="ED41" s="245">
        <v>6.4100000000000004E-2</v>
      </c>
      <c r="EE41" s="245">
        <v>0.106154</v>
      </c>
      <c r="EF41" s="245">
        <v>0.29398000000000002</v>
      </c>
      <c r="EG41" s="243" t="s">
        <v>188</v>
      </c>
      <c r="EH41" s="243" t="s">
        <v>188</v>
      </c>
      <c r="EI41" s="245">
        <v>0.48905700000000002</v>
      </c>
      <c r="EJ41" s="243" t="s">
        <v>188</v>
      </c>
      <c r="EK41" s="245">
        <v>4.3943999999999997E-2</v>
      </c>
      <c r="EL41" s="243" t="s">
        <v>188</v>
      </c>
      <c r="EM41" s="245">
        <v>7.6665999999999998E-2</v>
      </c>
      <c r="EN41" s="243" t="s">
        <v>188</v>
      </c>
      <c r="EO41" s="245">
        <v>5.9006000000000003E-2</v>
      </c>
      <c r="EP41" s="243" t="s">
        <v>188</v>
      </c>
      <c r="EQ41" s="243" t="s">
        <v>188</v>
      </c>
      <c r="ER41" s="243" t="s">
        <v>188</v>
      </c>
      <c r="ES41" s="243" t="s">
        <v>188</v>
      </c>
      <c r="ET41" s="243" t="s">
        <v>188</v>
      </c>
      <c r="EU41" s="246">
        <v>1.0654049999999999</v>
      </c>
    </row>
    <row r="42" spans="1:151" hidden="1" x14ac:dyDescent="0.25">
      <c r="A42" s="229" t="s">
        <v>328</v>
      </c>
      <c r="B42" s="243" t="s">
        <v>188</v>
      </c>
      <c r="C42" s="243" t="s">
        <v>188</v>
      </c>
      <c r="D42" s="243" t="s">
        <v>188</v>
      </c>
      <c r="E42" s="245">
        <v>4.2200000000000001E-4</v>
      </c>
      <c r="F42" s="243" t="s">
        <v>188</v>
      </c>
      <c r="G42" s="243" t="s">
        <v>188</v>
      </c>
      <c r="H42" s="245">
        <v>3.2362739999999999</v>
      </c>
      <c r="I42" s="243" t="s">
        <v>188</v>
      </c>
      <c r="J42" s="245">
        <v>1.322438</v>
      </c>
      <c r="K42" s="243" t="s">
        <v>188</v>
      </c>
      <c r="L42" s="243" t="s">
        <v>188</v>
      </c>
      <c r="M42" s="243" t="s">
        <v>188</v>
      </c>
      <c r="N42" s="245">
        <v>0.27896900000000002</v>
      </c>
      <c r="O42" s="245">
        <v>0.85631000000000002</v>
      </c>
      <c r="P42" s="245">
        <v>0.77855700000000005</v>
      </c>
      <c r="Q42" s="243" t="s">
        <v>188</v>
      </c>
      <c r="R42" s="243" t="s">
        <v>188</v>
      </c>
      <c r="S42" s="245">
        <v>3.758264</v>
      </c>
      <c r="T42" s="243" t="s">
        <v>188</v>
      </c>
      <c r="U42" s="245">
        <v>0.12388200000000001</v>
      </c>
      <c r="V42" s="243" t="s">
        <v>188</v>
      </c>
      <c r="W42" s="245">
        <v>0.113652</v>
      </c>
      <c r="X42" s="243" t="s">
        <v>188</v>
      </c>
      <c r="Y42" s="243" t="s">
        <v>188</v>
      </c>
      <c r="Z42" s="243" t="s">
        <v>188</v>
      </c>
      <c r="AA42" s="243" t="s">
        <v>188</v>
      </c>
      <c r="AB42" s="243" t="s">
        <v>188</v>
      </c>
      <c r="AC42" s="243" t="s">
        <v>188</v>
      </c>
      <c r="AD42" s="243" t="s">
        <v>188</v>
      </c>
      <c r="AE42" s="246">
        <v>14.283306</v>
      </c>
      <c r="AF42" s="243" t="s">
        <v>188</v>
      </c>
      <c r="AG42" s="243" t="s">
        <v>188</v>
      </c>
      <c r="AH42" s="243" t="s">
        <v>188</v>
      </c>
      <c r="AI42" s="243" t="s">
        <v>188</v>
      </c>
      <c r="AJ42" s="243" t="s">
        <v>188</v>
      </c>
      <c r="AK42" s="243" t="s">
        <v>188</v>
      </c>
      <c r="AL42" s="245">
        <v>6.327763</v>
      </c>
      <c r="AM42" s="243" t="s">
        <v>188</v>
      </c>
      <c r="AN42" s="245">
        <v>1.276918</v>
      </c>
      <c r="AO42" s="243" t="s">
        <v>188</v>
      </c>
      <c r="AP42" s="243" t="s">
        <v>188</v>
      </c>
      <c r="AQ42" s="243" t="s">
        <v>188</v>
      </c>
      <c r="AR42" s="245">
        <v>0.24726100000000001</v>
      </c>
      <c r="AS42" s="245">
        <v>1.020154</v>
      </c>
      <c r="AT42" s="245">
        <v>3.7834300000000001</v>
      </c>
      <c r="AU42" s="243" t="s">
        <v>188</v>
      </c>
      <c r="AV42" s="243" t="s">
        <v>188</v>
      </c>
      <c r="AW42" s="245">
        <v>3.969859</v>
      </c>
      <c r="AX42" s="243" t="s">
        <v>188</v>
      </c>
      <c r="AY42" s="245">
        <v>0.11054799999999999</v>
      </c>
      <c r="AZ42" s="243" t="s">
        <v>188</v>
      </c>
      <c r="BA42" s="245">
        <v>0.13423099999999999</v>
      </c>
      <c r="BB42" s="243" t="s">
        <v>188</v>
      </c>
      <c r="BC42" s="243" t="s">
        <v>188</v>
      </c>
      <c r="BD42" s="243" t="s">
        <v>188</v>
      </c>
      <c r="BE42" s="243" t="s">
        <v>188</v>
      </c>
      <c r="BF42" s="243" t="s">
        <v>188</v>
      </c>
      <c r="BG42" s="243" t="s">
        <v>188</v>
      </c>
      <c r="BH42" s="243" t="s">
        <v>188</v>
      </c>
      <c r="BI42" s="246">
        <v>16.016898000000001</v>
      </c>
      <c r="BJ42" s="243" t="s">
        <v>188</v>
      </c>
      <c r="BK42" s="243" t="s">
        <v>188</v>
      </c>
      <c r="BL42" s="243" t="s">
        <v>188</v>
      </c>
      <c r="BM42" s="243" t="s">
        <v>188</v>
      </c>
      <c r="BN42" s="243" t="s">
        <v>188</v>
      </c>
      <c r="BO42" s="243" t="s">
        <v>188</v>
      </c>
      <c r="BP42" s="245">
        <v>3.5938590000000001</v>
      </c>
      <c r="BQ42" s="243" t="s">
        <v>188</v>
      </c>
      <c r="BR42" s="245">
        <v>1.2862769999999999</v>
      </c>
      <c r="BS42" s="243" t="s">
        <v>188</v>
      </c>
      <c r="BT42" s="243" t="s">
        <v>188</v>
      </c>
      <c r="BU42" s="243" t="s">
        <v>188</v>
      </c>
      <c r="BV42" s="245">
        <v>0.41976200000000002</v>
      </c>
      <c r="BW42" s="245">
        <v>1.081531</v>
      </c>
      <c r="BX42" s="245">
        <v>0.80628900000000003</v>
      </c>
      <c r="BY42" s="243" t="s">
        <v>188</v>
      </c>
      <c r="BZ42" s="243" t="s">
        <v>188</v>
      </c>
      <c r="CA42" s="245">
        <v>2.514812</v>
      </c>
      <c r="CB42" s="243" t="s">
        <v>188</v>
      </c>
      <c r="CC42" s="245">
        <v>0.103084</v>
      </c>
      <c r="CD42" s="243" t="s">
        <v>188</v>
      </c>
      <c r="CE42" s="245">
        <v>7.1173E-2</v>
      </c>
      <c r="CF42" s="243" t="s">
        <v>188</v>
      </c>
      <c r="CG42" s="243" t="s">
        <v>188</v>
      </c>
      <c r="CH42" s="243" t="s">
        <v>188</v>
      </c>
      <c r="CI42" s="243" t="s">
        <v>188</v>
      </c>
      <c r="CJ42" s="243" t="s">
        <v>188</v>
      </c>
      <c r="CK42" s="243" t="s">
        <v>188</v>
      </c>
      <c r="CL42" s="243" t="s">
        <v>188</v>
      </c>
      <c r="CM42" s="246">
        <v>15.734512</v>
      </c>
      <c r="CN42" s="243" t="s">
        <v>188</v>
      </c>
      <c r="CO42" s="243" t="s">
        <v>188</v>
      </c>
      <c r="CP42" s="243" t="s">
        <v>188</v>
      </c>
      <c r="CQ42" s="245">
        <v>0.115671</v>
      </c>
      <c r="CR42" s="243" t="s">
        <v>188</v>
      </c>
      <c r="CS42" s="243" t="s">
        <v>188</v>
      </c>
      <c r="CT42" s="245">
        <v>3.5252840000000001</v>
      </c>
      <c r="CU42" s="243" t="s">
        <v>188</v>
      </c>
      <c r="CV42" s="245">
        <v>1.7996559999999999</v>
      </c>
      <c r="CW42" s="243" t="s">
        <v>188</v>
      </c>
      <c r="CX42" s="243" t="s">
        <v>188</v>
      </c>
      <c r="CY42" s="243" t="s">
        <v>188</v>
      </c>
      <c r="CZ42" s="245">
        <v>0.38336199999999998</v>
      </c>
      <c r="DA42" s="245">
        <v>1.1564950000000001</v>
      </c>
      <c r="DB42" s="245">
        <v>0.18577199999999999</v>
      </c>
      <c r="DC42" s="243" t="s">
        <v>188</v>
      </c>
      <c r="DD42" s="243" t="s">
        <v>188</v>
      </c>
      <c r="DE42" s="245">
        <v>3.461433</v>
      </c>
      <c r="DF42" s="243" t="s">
        <v>188</v>
      </c>
      <c r="DG42" s="245">
        <v>0.108108</v>
      </c>
      <c r="DH42" s="243" t="s">
        <v>188</v>
      </c>
      <c r="DI42" s="245">
        <v>7.2929999999999995E-2</v>
      </c>
      <c r="DJ42" s="243" t="s">
        <v>188</v>
      </c>
      <c r="DK42" s="243" t="s">
        <v>188</v>
      </c>
      <c r="DL42" s="243" t="s">
        <v>188</v>
      </c>
      <c r="DM42" s="243" t="s">
        <v>188</v>
      </c>
      <c r="DN42" s="243" t="s">
        <v>188</v>
      </c>
      <c r="DO42" s="243" t="s">
        <v>188</v>
      </c>
      <c r="DP42" s="243" t="s">
        <v>188</v>
      </c>
      <c r="DQ42" s="246">
        <v>17.372941999999998</v>
      </c>
      <c r="DR42" s="243" t="s">
        <v>188</v>
      </c>
      <c r="DS42" s="243" t="s">
        <v>188</v>
      </c>
      <c r="DT42" s="243" t="s">
        <v>188</v>
      </c>
      <c r="DU42" s="245">
        <v>0.100497</v>
      </c>
      <c r="DV42" s="243" t="s">
        <v>188</v>
      </c>
      <c r="DW42" s="243" t="s">
        <v>188</v>
      </c>
      <c r="DX42" s="245">
        <v>2.9241169999999999</v>
      </c>
      <c r="DY42" s="243" t="s">
        <v>188</v>
      </c>
      <c r="DZ42" s="245">
        <v>1.392145</v>
      </c>
      <c r="EA42" s="243" t="s">
        <v>188</v>
      </c>
      <c r="EB42" s="243" t="s">
        <v>188</v>
      </c>
      <c r="EC42" s="243" t="s">
        <v>188</v>
      </c>
      <c r="ED42" s="245">
        <v>0.42609200000000003</v>
      </c>
      <c r="EE42" s="245">
        <v>1.0857699999999999</v>
      </c>
      <c r="EF42" s="245">
        <v>2.0108999999999998E-2</v>
      </c>
      <c r="EG42" s="243" t="s">
        <v>188</v>
      </c>
      <c r="EH42" s="243" t="s">
        <v>188</v>
      </c>
      <c r="EI42" s="245">
        <v>3.3186300000000002</v>
      </c>
      <c r="EJ42" s="243" t="s">
        <v>188</v>
      </c>
      <c r="EK42" s="245">
        <v>0.106561</v>
      </c>
      <c r="EL42" s="243" t="s">
        <v>188</v>
      </c>
      <c r="EM42" s="245">
        <v>0.10610799999999999</v>
      </c>
      <c r="EN42" s="243" t="s">
        <v>188</v>
      </c>
      <c r="EO42" s="245">
        <v>0.21954000000000001</v>
      </c>
      <c r="EP42" s="243" t="s">
        <v>188</v>
      </c>
      <c r="EQ42" s="243" t="s">
        <v>188</v>
      </c>
      <c r="ER42" s="243" t="s">
        <v>188</v>
      </c>
      <c r="ES42" s="243" t="s">
        <v>188</v>
      </c>
      <c r="ET42" s="243" t="s">
        <v>188</v>
      </c>
      <c r="EU42" s="246">
        <v>17.428111000000001</v>
      </c>
    </row>
    <row r="43" spans="1:151" hidden="1" x14ac:dyDescent="0.25">
      <c r="A43" s="229" t="s">
        <v>329</v>
      </c>
      <c r="B43" s="243" t="s">
        <v>188</v>
      </c>
      <c r="C43" s="243" t="s">
        <v>188</v>
      </c>
      <c r="D43" s="243" t="s">
        <v>188</v>
      </c>
      <c r="E43" s="245">
        <v>1.407E-3</v>
      </c>
      <c r="F43" s="243" t="s">
        <v>188</v>
      </c>
      <c r="G43" s="243" t="s">
        <v>188</v>
      </c>
      <c r="H43" s="245">
        <v>12.923225</v>
      </c>
      <c r="I43" s="243" t="s">
        <v>188</v>
      </c>
      <c r="J43" s="245">
        <v>9.8808999999999994E-2</v>
      </c>
      <c r="K43" s="243" t="s">
        <v>188</v>
      </c>
      <c r="L43" s="243" t="s">
        <v>188</v>
      </c>
      <c r="M43" s="243" t="s">
        <v>188</v>
      </c>
      <c r="N43" s="245">
        <v>8.6726179999999999</v>
      </c>
      <c r="O43" s="245">
        <v>2.624317</v>
      </c>
      <c r="P43" s="245">
        <v>1.5274810000000001</v>
      </c>
      <c r="Q43" s="243" t="s">
        <v>188</v>
      </c>
      <c r="R43" s="243" t="s">
        <v>188</v>
      </c>
      <c r="S43" s="245">
        <v>0.191472</v>
      </c>
      <c r="T43" s="243" t="s">
        <v>188</v>
      </c>
      <c r="U43" s="245">
        <v>0.200986</v>
      </c>
      <c r="V43" s="243" t="s">
        <v>188</v>
      </c>
      <c r="W43" s="245">
        <v>0.62111899999999998</v>
      </c>
      <c r="X43" s="243" t="s">
        <v>188</v>
      </c>
      <c r="Y43" s="243" t="s">
        <v>188</v>
      </c>
      <c r="Z43" s="243" t="s">
        <v>188</v>
      </c>
      <c r="AA43" s="243" t="s">
        <v>188</v>
      </c>
      <c r="AB43" s="243" t="s">
        <v>188</v>
      </c>
      <c r="AC43" s="243" t="s">
        <v>188</v>
      </c>
      <c r="AD43" s="243" t="s">
        <v>188</v>
      </c>
      <c r="AE43" s="246">
        <v>6.7681290000000001</v>
      </c>
      <c r="AF43" s="243" t="s">
        <v>188</v>
      </c>
      <c r="AG43" s="243" t="s">
        <v>188</v>
      </c>
      <c r="AH43" s="243" t="s">
        <v>188</v>
      </c>
      <c r="AI43" s="243" t="s">
        <v>188</v>
      </c>
      <c r="AJ43" s="243" t="s">
        <v>188</v>
      </c>
      <c r="AK43" s="243" t="s">
        <v>188</v>
      </c>
      <c r="AL43" s="245">
        <v>13.083220000000001</v>
      </c>
      <c r="AM43" s="243" t="s">
        <v>188</v>
      </c>
      <c r="AN43" s="245">
        <v>9.3642000000000003E-2</v>
      </c>
      <c r="AO43" s="243" t="s">
        <v>188</v>
      </c>
      <c r="AP43" s="243" t="s">
        <v>188</v>
      </c>
      <c r="AQ43" s="243" t="s">
        <v>188</v>
      </c>
      <c r="AR43" s="245">
        <v>9.1277179999999998</v>
      </c>
      <c r="AS43" s="245">
        <v>2.5949710000000001</v>
      </c>
      <c r="AT43" s="245">
        <v>1.2668889999999999</v>
      </c>
      <c r="AU43" s="243" t="s">
        <v>188</v>
      </c>
      <c r="AV43" s="243" t="s">
        <v>188</v>
      </c>
      <c r="AW43" s="245">
        <v>0.20138900000000001</v>
      </c>
      <c r="AX43" s="243" t="s">
        <v>188</v>
      </c>
      <c r="AY43" s="245">
        <v>0.20877599999999999</v>
      </c>
      <c r="AZ43" s="243" t="s">
        <v>188</v>
      </c>
      <c r="BA43" s="245">
        <v>0.62168299999999999</v>
      </c>
      <c r="BB43" s="243" t="s">
        <v>188</v>
      </c>
      <c r="BC43" s="243" t="s">
        <v>188</v>
      </c>
      <c r="BD43" s="243" t="s">
        <v>188</v>
      </c>
      <c r="BE43" s="243" t="s">
        <v>188</v>
      </c>
      <c r="BF43" s="243" t="s">
        <v>188</v>
      </c>
      <c r="BG43" s="243" t="s">
        <v>188</v>
      </c>
      <c r="BH43" s="243" t="s">
        <v>188</v>
      </c>
      <c r="BI43" s="246">
        <v>7.2216440000000004</v>
      </c>
      <c r="BJ43" s="243" t="s">
        <v>188</v>
      </c>
      <c r="BK43" s="243" t="s">
        <v>188</v>
      </c>
      <c r="BL43" s="243" t="s">
        <v>188</v>
      </c>
      <c r="BM43" s="243" t="s">
        <v>188</v>
      </c>
      <c r="BN43" s="243" t="s">
        <v>188</v>
      </c>
      <c r="BO43" s="243" t="s">
        <v>188</v>
      </c>
      <c r="BP43" s="245">
        <v>16.243697000000001</v>
      </c>
      <c r="BQ43" s="243" t="s">
        <v>188</v>
      </c>
      <c r="BR43" s="245">
        <v>0.12349300000000001</v>
      </c>
      <c r="BS43" s="243" t="s">
        <v>188</v>
      </c>
      <c r="BT43" s="243" t="s">
        <v>188</v>
      </c>
      <c r="BU43" s="243" t="s">
        <v>188</v>
      </c>
      <c r="BV43" s="245">
        <v>11.212577</v>
      </c>
      <c r="BW43" s="245">
        <v>2.9230909999999999</v>
      </c>
      <c r="BX43" s="245">
        <v>1.9845360000000001</v>
      </c>
      <c r="BY43" s="243" t="s">
        <v>188</v>
      </c>
      <c r="BZ43" s="243" t="s">
        <v>188</v>
      </c>
      <c r="CA43" s="245">
        <v>1.0890169999999999</v>
      </c>
      <c r="CB43" s="243" t="s">
        <v>188</v>
      </c>
      <c r="CC43" s="245">
        <v>0.185919</v>
      </c>
      <c r="CD43" s="243" t="s">
        <v>188</v>
      </c>
      <c r="CE43" s="245">
        <v>0.46265200000000001</v>
      </c>
      <c r="CF43" s="243" t="s">
        <v>188</v>
      </c>
      <c r="CG43" s="243" t="s">
        <v>188</v>
      </c>
      <c r="CH43" s="243" t="s">
        <v>188</v>
      </c>
      <c r="CI43" s="243" t="s">
        <v>188</v>
      </c>
      <c r="CJ43" s="243" t="s">
        <v>188</v>
      </c>
      <c r="CK43" s="243" t="s">
        <v>188</v>
      </c>
      <c r="CL43" s="243" t="s">
        <v>188</v>
      </c>
      <c r="CM43" s="246">
        <v>7.1978340000000003</v>
      </c>
      <c r="CN43" s="243" t="s">
        <v>188</v>
      </c>
      <c r="CO43" s="243" t="s">
        <v>188</v>
      </c>
      <c r="CP43" s="243" t="s">
        <v>188</v>
      </c>
      <c r="CQ43" s="243" t="s">
        <v>188</v>
      </c>
      <c r="CR43" s="243" t="s">
        <v>188</v>
      </c>
      <c r="CS43" s="243" t="s">
        <v>188</v>
      </c>
      <c r="CT43" s="245">
        <v>14.461917</v>
      </c>
      <c r="CU43" s="243" t="s">
        <v>188</v>
      </c>
      <c r="CV43" s="245">
        <v>0.29336600000000002</v>
      </c>
      <c r="CW43" s="243" t="s">
        <v>188</v>
      </c>
      <c r="CX43" s="243" t="s">
        <v>188</v>
      </c>
      <c r="CY43" s="243" t="s">
        <v>188</v>
      </c>
      <c r="CZ43" s="245">
        <v>10.127701</v>
      </c>
      <c r="DA43" s="245">
        <v>2.578614</v>
      </c>
      <c r="DB43" s="245">
        <v>1.462237</v>
      </c>
      <c r="DC43" s="243" t="s">
        <v>188</v>
      </c>
      <c r="DD43" s="243" t="s">
        <v>188</v>
      </c>
      <c r="DE43" s="245">
        <v>0.339032</v>
      </c>
      <c r="DF43" s="243" t="s">
        <v>188</v>
      </c>
      <c r="DG43" s="245">
        <v>0.23211699999999999</v>
      </c>
      <c r="DH43" s="243" t="s">
        <v>188</v>
      </c>
      <c r="DI43" s="245">
        <v>1.108193</v>
      </c>
      <c r="DJ43" s="243" t="s">
        <v>188</v>
      </c>
      <c r="DK43" s="243" t="s">
        <v>188</v>
      </c>
      <c r="DL43" s="243" t="s">
        <v>188</v>
      </c>
      <c r="DM43" s="243" t="s">
        <v>188</v>
      </c>
      <c r="DN43" s="243" t="s">
        <v>188</v>
      </c>
      <c r="DO43" s="243" t="s">
        <v>188</v>
      </c>
      <c r="DP43" s="243" t="s">
        <v>188</v>
      </c>
      <c r="DQ43" s="246">
        <v>8.7780400000000007</v>
      </c>
      <c r="DR43" s="243" t="s">
        <v>188</v>
      </c>
      <c r="DS43" s="243" t="s">
        <v>188</v>
      </c>
      <c r="DT43" s="243" t="s">
        <v>188</v>
      </c>
      <c r="DU43" s="243" t="s">
        <v>188</v>
      </c>
      <c r="DV43" s="243" t="s">
        <v>188</v>
      </c>
      <c r="DW43" s="243" t="s">
        <v>188</v>
      </c>
      <c r="DX43" s="245">
        <v>13.799832</v>
      </c>
      <c r="DY43" s="243" t="s">
        <v>188</v>
      </c>
      <c r="DZ43" s="245">
        <v>0.33457599999999998</v>
      </c>
      <c r="EA43" s="243" t="s">
        <v>188</v>
      </c>
      <c r="EB43" s="243" t="s">
        <v>188</v>
      </c>
      <c r="EC43" s="243" t="s">
        <v>188</v>
      </c>
      <c r="ED43" s="245">
        <v>9.9118469999999999</v>
      </c>
      <c r="EE43" s="245">
        <v>2.196507</v>
      </c>
      <c r="EF43" s="245">
        <v>1.3569020000000001</v>
      </c>
      <c r="EG43" s="243" t="s">
        <v>188</v>
      </c>
      <c r="EH43" s="243" t="s">
        <v>188</v>
      </c>
      <c r="EI43" s="245">
        <v>0.82695399999999997</v>
      </c>
      <c r="EJ43" s="243" t="s">
        <v>188</v>
      </c>
      <c r="EK43" s="245">
        <v>0.259353</v>
      </c>
      <c r="EL43" s="243" t="s">
        <v>188</v>
      </c>
      <c r="EM43" s="245">
        <v>1.3632219999999999</v>
      </c>
      <c r="EN43" s="243" t="s">
        <v>188</v>
      </c>
      <c r="EO43" s="245">
        <v>2.7209000000000001E-2</v>
      </c>
      <c r="EP43" s="243" t="s">
        <v>188</v>
      </c>
      <c r="EQ43" s="243" t="s">
        <v>188</v>
      </c>
      <c r="ER43" s="243" t="s">
        <v>188</v>
      </c>
      <c r="ES43" s="243" t="s">
        <v>188</v>
      </c>
      <c r="ET43" s="243" t="s">
        <v>188</v>
      </c>
      <c r="EU43" s="246">
        <v>8.7148149999999998</v>
      </c>
    </row>
    <row r="44" spans="1:151" hidden="1" x14ac:dyDescent="0.25">
      <c r="A44" s="229" t="s">
        <v>330</v>
      </c>
      <c r="B44" s="243" t="s">
        <v>188</v>
      </c>
      <c r="C44" s="243" t="s">
        <v>188</v>
      </c>
      <c r="D44" s="243" t="s">
        <v>188</v>
      </c>
      <c r="E44" s="243" t="s">
        <v>188</v>
      </c>
      <c r="F44" s="243" t="s">
        <v>188</v>
      </c>
      <c r="G44" s="243" t="s">
        <v>188</v>
      </c>
      <c r="H44" s="245">
        <v>727.22506099999998</v>
      </c>
      <c r="I44" s="243" t="s">
        <v>188</v>
      </c>
      <c r="J44" s="245">
        <v>58.490906000000003</v>
      </c>
      <c r="K44" s="243" t="s">
        <v>188</v>
      </c>
      <c r="L44" s="245">
        <v>106.630979</v>
      </c>
      <c r="M44" s="245">
        <v>23.570457999999999</v>
      </c>
      <c r="N44" s="245">
        <v>538.53271800000005</v>
      </c>
      <c r="O44" s="243" t="s">
        <v>188</v>
      </c>
      <c r="P44" s="243" t="s">
        <v>188</v>
      </c>
      <c r="Q44" s="243" t="s">
        <v>188</v>
      </c>
      <c r="R44" s="243" t="s">
        <v>188</v>
      </c>
      <c r="S44" s="245">
        <v>0.70527499999999999</v>
      </c>
      <c r="T44" s="243" t="s">
        <v>188</v>
      </c>
      <c r="U44" s="243" t="s">
        <v>188</v>
      </c>
      <c r="V44" s="243" t="s">
        <v>188</v>
      </c>
      <c r="W44" s="243" t="s">
        <v>188</v>
      </c>
      <c r="X44" s="243" t="s">
        <v>188</v>
      </c>
      <c r="Y44" s="243" t="s">
        <v>188</v>
      </c>
      <c r="Z44" s="243" t="s">
        <v>188</v>
      </c>
      <c r="AA44" s="243" t="s">
        <v>188</v>
      </c>
      <c r="AB44" s="243" t="s">
        <v>188</v>
      </c>
      <c r="AC44" s="243" t="s">
        <v>188</v>
      </c>
      <c r="AD44" s="243" t="s">
        <v>188</v>
      </c>
      <c r="AE44" s="246">
        <v>1.011328</v>
      </c>
      <c r="AF44" s="243" t="s">
        <v>188</v>
      </c>
      <c r="AG44" s="243" t="s">
        <v>188</v>
      </c>
      <c r="AH44" s="243" t="s">
        <v>188</v>
      </c>
      <c r="AI44" s="243" t="s">
        <v>188</v>
      </c>
      <c r="AJ44" s="243" t="s">
        <v>188</v>
      </c>
      <c r="AK44" s="243" t="s">
        <v>188</v>
      </c>
      <c r="AL44" s="245">
        <v>787.39803199999994</v>
      </c>
      <c r="AM44" s="243" t="s">
        <v>188</v>
      </c>
      <c r="AN44" s="245">
        <v>63.443021000000002</v>
      </c>
      <c r="AO44" s="243" t="s">
        <v>188</v>
      </c>
      <c r="AP44" s="245">
        <v>109.03653</v>
      </c>
      <c r="AQ44" s="245">
        <v>27.946562</v>
      </c>
      <c r="AR44" s="245">
        <v>586.97191899999996</v>
      </c>
      <c r="AS44" s="243" t="s">
        <v>188</v>
      </c>
      <c r="AT44" s="243" t="s">
        <v>188</v>
      </c>
      <c r="AU44" s="243" t="s">
        <v>188</v>
      </c>
      <c r="AV44" s="243" t="s">
        <v>188</v>
      </c>
      <c r="AW44" s="245">
        <v>1.752745</v>
      </c>
      <c r="AX44" s="243" t="s">
        <v>188</v>
      </c>
      <c r="AY44" s="243" t="s">
        <v>188</v>
      </c>
      <c r="AZ44" s="243" t="s">
        <v>188</v>
      </c>
      <c r="BA44" s="243" t="s">
        <v>188</v>
      </c>
      <c r="BB44" s="243" t="s">
        <v>188</v>
      </c>
      <c r="BC44" s="243" t="s">
        <v>188</v>
      </c>
      <c r="BD44" s="243" t="s">
        <v>188</v>
      </c>
      <c r="BE44" s="243" t="s">
        <v>188</v>
      </c>
      <c r="BF44" s="243" t="s">
        <v>188</v>
      </c>
      <c r="BG44" s="243" t="s">
        <v>188</v>
      </c>
      <c r="BH44" s="243" t="s">
        <v>188</v>
      </c>
      <c r="BI44" s="246">
        <v>1.211805</v>
      </c>
      <c r="BJ44" s="243" t="s">
        <v>188</v>
      </c>
      <c r="BK44" s="243" t="s">
        <v>188</v>
      </c>
      <c r="BL44" s="243" t="s">
        <v>188</v>
      </c>
      <c r="BM44" s="243" t="s">
        <v>188</v>
      </c>
      <c r="BN44" s="243" t="s">
        <v>188</v>
      </c>
      <c r="BO44" s="243" t="s">
        <v>188</v>
      </c>
      <c r="BP44" s="245">
        <v>656.06929100000002</v>
      </c>
      <c r="BQ44" s="243" t="s">
        <v>188</v>
      </c>
      <c r="BR44" s="245">
        <v>50.079045999999998</v>
      </c>
      <c r="BS44" s="243" t="s">
        <v>188</v>
      </c>
      <c r="BT44" s="245">
        <v>79.494924999999995</v>
      </c>
      <c r="BU44" s="245">
        <v>15.649466</v>
      </c>
      <c r="BV44" s="245">
        <v>510.84585399999997</v>
      </c>
      <c r="BW44" s="243" t="s">
        <v>188</v>
      </c>
      <c r="BX44" s="243" t="s">
        <v>188</v>
      </c>
      <c r="BY44" s="243" t="s">
        <v>188</v>
      </c>
      <c r="BZ44" s="243" t="s">
        <v>188</v>
      </c>
      <c r="CA44" s="245">
        <v>1.955689</v>
      </c>
      <c r="CB44" s="243" t="s">
        <v>188</v>
      </c>
      <c r="CC44" s="243" t="s">
        <v>188</v>
      </c>
      <c r="CD44" s="243" t="s">
        <v>188</v>
      </c>
      <c r="CE44" s="243" t="s">
        <v>188</v>
      </c>
      <c r="CF44" s="243" t="s">
        <v>188</v>
      </c>
      <c r="CG44" s="243" t="s">
        <v>188</v>
      </c>
      <c r="CH44" s="243" t="s">
        <v>188</v>
      </c>
      <c r="CI44" s="243" t="s">
        <v>188</v>
      </c>
      <c r="CJ44" s="243" t="s">
        <v>188</v>
      </c>
      <c r="CK44" s="243" t="s">
        <v>188</v>
      </c>
      <c r="CL44" s="243" t="s">
        <v>188</v>
      </c>
      <c r="CM44" s="246">
        <v>1.0916220000000001</v>
      </c>
      <c r="CN44" s="243" t="s">
        <v>188</v>
      </c>
      <c r="CO44" s="243" t="s">
        <v>188</v>
      </c>
      <c r="CP44" s="243" t="s">
        <v>188</v>
      </c>
      <c r="CQ44" s="243" t="s">
        <v>188</v>
      </c>
      <c r="CR44" s="243" t="s">
        <v>188</v>
      </c>
      <c r="CS44" s="243" t="s">
        <v>188</v>
      </c>
      <c r="CT44" s="245">
        <v>749.764003</v>
      </c>
      <c r="CU44" s="243" t="s">
        <v>188</v>
      </c>
      <c r="CV44" s="245">
        <v>49.112285999999997</v>
      </c>
      <c r="CW44" s="243" t="s">
        <v>188</v>
      </c>
      <c r="CX44" s="245">
        <v>89.344424000000004</v>
      </c>
      <c r="CY44" s="245">
        <v>16.601845000000001</v>
      </c>
      <c r="CZ44" s="245">
        <v>594.70544800000005</v>
      </c>
      <c r="DA44" s="243" t="s">
        <v>188</v>
      </c>
      <c r="DB44" s="243" t="s">
        <v>188</v>
      </c>
      <c r="DC44" s="243" t="s">
        <v>188</v>
      </c>
      <c r="DD44" s="243" t="s">
        <v>188</v>
      </c>
      <c r="DE44" s="245">
        <v>4.2158949999999997</v>
      </c>
      <c r="DF44" s="243" t="s">
        <v>188</v>
      </c>
      <c r="DG44" s="243" t="s">
        <v>188</v>
      </c>
      <c r="DH44" s="243" t="s">
        <v>188</v>
      </c>
      <c r="DI44" s="243" t="s">
        <v>188</v>
      </c>
      <c r="DJ44" s="243" t="s">
        <v>188</v>
      </c>
      <c r="DK44" s="243" t="s">
        <v>188</v>
      </c>
      <c r="DL44" s="243" t="s">
        <v>188</v>
      </c>
      <c r="DM44" s="243" t="s">
        <v>188</v>
      </c>
      <c r="DN44" s="243" t="s">
        <v>188</v>
      </c>
      <c r="DO44" s="243" t="s">
        <v>188</v>
      </c>
      <c r="DP44" s="243" t="s">
        <v>188</v>
      </c>
      <c r="DQ44" s="246">
        <v>1.196159</v>
      </c>
      <c r="DR44" s="243" t="s">
        <v>188</v>
      </c>
      <c r="DS44" s="243" t="s">
        <v>188</v>
      </c>
      <c r="DT44" s="243" t="s">
        <v>188</v>
      </c>
      <c r="DU44" s="243" t="s">
        <v>188</v>
      </c>
      <c r="DV44" s="243" t="s">
        <v>188</v>
      </c>
      <c r="DW44" s="243" t="s">
        <v>188</v>
      </c>
      <c r="DX44" s="245">
        <v>767.90577800000005</v>
      </c>
      <c r="DY44" s="243" t="s">
        <v>188</v>
      </c>
      <c r="DZ44" s="245">
        <v>47.051952</v>
      </c>
      <c r="EA44" s="243" t="s">
        <v>188</v>
      </c>
      <c r="EB44" s="245">
        <v>98.705839999999995</v>
      </c>
      <c r="EC44" s="245">
        <v>26.856144</v>
      </c>
      <c r="ED44" s="245">
        <v>595.29184199999997</v>
      </c>
      <c r="EE44" s="243" t="s">
        <v>188</v>
      </c>
      <c r="EF44" s="243" t="s">
        <v>188</v>
      </c>
      <c r="EG44" s="243" t="s">
        <v>188</v>
      </c>
      <c r="EH44" s="243" t="s">
        <v>188</v>
      </c>
      <c r="EI44" s="245">
        <v>1.867073</v>
      </c>
      <c r="EJ44" s="243" t="s">
        <v>188</v>
      </c>
      <c r="EK44" s="243" t="s">
        <v>188</v>
      </c>
      <c r="EL44" s="243" t="s">
        <v>188</v>
      </c>
      <c r="EM44" s="243" t="s">
        <v>188</v>
      </c>
      <c r="EN44" s="243" t="s">
        <v>188</v>
      </c>
      <c r="EO44" s="243" t="s">
        <v>188</v>
      </c>
      <c r="EP44" s="243" t="s">
        <v>188</v>
      </c>
      <c r="EQ44" s="243" t="s">
        <v>188</v>
      </c>
      <c r="ER44" s="243" t="s">
        <v>188</v>
      </c>
      <c r="ES44" s="243" t="s">
        <v>188</v>
      </c>
      <c r="ET44" s="243" t="s">
        <v>188</v>
      </c>
      <c r="EU44" s="246">
        <v>1.038322</v>
      </c>
    </row>
    <row r="45" spans="1:151" hidden="1" x14ac:dyDescent="0.25">
      <c r="A45" s="229" t="s">
        <v>331</v>
      </c>
      <c r="B45" s="243" t="s">
        <v>188</v>
      </c>
      <c r="C45" s="243" t="s">
        <v>188</v>
      </c>
      <c r="D45" s="243" t="s">
        <v>188</v>
      </c>
      <c r="E45" s="243" t="s">
        <v>188</v>
      </c>
      <c r="F45" s="243" t="s">
        <v>188</v>
      </c>
      <c r="G45" s="243" t="s">
        <v>188</v>
      </c>
      <c r="H45" s="245">
        <v>2.1927789999999998</v>
      </c>
      <c r="I45" s="243" t="s">
        <v>188</v>
      </c>
      <c r="J45" s="243" t="s">
        <v>188</v>
      </c>
      <c r="K45" s="243" t="s">
        <v>188</v>
      </c>
      <c r="L45" s="243" t="s">
        <v>188</v>
      </c>
      <c r="M45" s="243" t="s">
        <v>188</v>
      </c>
      <c r="N45" s="245">
        <v>2.1927789999999998</v>
      </c>
      <c r="O45" s="243" t="s">
        <v>188</v>
      </c>
      <c r="P45" s="243" t="s">
        <v>188</v>
      </c>
      <c r="Q45" s="243" t="s">
        <v>188</v>
      </c>
      <c r="R45" s="243" t="s">
        <v>188</v>
      </c>
      <c r="S45" s="243" t="s">
        <v>188</v>
      </c>
      <c r="T45" s="243" t="s">
        <v>188</v>
      </c>
      <c r="U45" s="243" t="s">
        <v>188</v>
      </c>
      <c r="V45" s="243" t="s">
        <v>188</v>
      </c>
      <c r="W45" s="243" t="s">
        <v>188</v>
      </c>
      <c r="X45" s="243" t="s">
        <v>188</v>
      </c>
      <c r="Y45" s="243" t="s">
        <v>188</v>
      </c>
      <c r="Z45" s="243" t="s">
        <v>188</v>
      </c>
      <c r="AA45" s="243" t="s">
        <v>188</v>
      </c>
      <c r="AB45" s="243" t="s">
        <v>188</v>
      </c>
      <c r="AC45" s="243" t="s">
        <v>188</v>
      </c>
      <c r="AD45" s="243" t="s">
        <v>188</v>
      </c>
      <c r="AE45" s="246">
        <v>1.011328</v>
      </c>
      <c r="AF45" s="243" t="s">
        <v>188</v>
      </c>
      <c r="AG45" s="243" t="s">
        <v>188</v>
      </c>
      <c r="AH45" s="243" t="s">
        <v>188</v>
      </c>
      <c r="AI45" s="243" t="s">
        <v>188</v>
      </c>
      <c r="AJ45" s="243" t="s">
        <v>188</v>
      </c>
      <c r="AK45" s="243" t="s">
        <v>188</v>
      </c>
      <c r="AL45" s="245">
        <v>2.6274600000000001</v>
      </c>
      <c r="AM45" s="243" t="s">
        <v>188</v>
      </c>
      <c r="AN45" s="243" t="s">
        <v>188</v>
      </c>
      <c r="AO45" s="243" t="s">
        <v>188</v>
      </c>
      <c r="AP45" s="243" t="s">
        <v>188</v>
      </c>
      <c r="AQ45" s="243" t="s">
        <v>188</v>
      </c>
      <c r="AR45" s="245">
        <v>2.6274600000000001</v>
      </c>
      <c r="AS45" s="243" t="s">
        <v>188</v>
      </c>
      <c r="AT45" s="243" t="s">
        <v>188</v>
      </c>
      <c r="AU45" s="243" t="s">
        <v>188</v>
      </c>
      <c r="AV45" s="243" t="s">
        <v>188</v>
      </c>
      <c r="AW45" s="243" t="s">
        <v>188</v>
      </c>
      <c r="AX45" s="243" t="s">
        <v>188</v>
      </c>
      <c r="AY45" s="243" t="s">
        <v>188</v>
      </c>
      <c r="AZ45" s="243" t="s">
        <v>188</v>
      </c>
      <c r="BA45" s="243" t="s">
        <v>188</v>
      </c>
      <c r="BB45" s="243" t="s">
        <v>188</v>
      </c>
      <c r="BC45" s="243" t="s">
        <v>188</v>
      </c>
      <c r="BD45" s="243" t="s">
        <v>188</v>
      </c>
      <c r="BE45" s="243" t="s">
        <v>188</v>
      </c>
      <c r="BF45" s="243" t="s">
        <v>188</v>
      </c>
      <c r="BG45" s="243" t="s">
        <v>188</v>
      </c>
      <c r="BH45" s="243" t="s">
        <v>188</v>
      </c>
      <c r="BI45" s="246">
        <v>1.211805</v>
      </c>
      <c r="BJ45" s="243" t="s">
        <v>188</v>
      </c>
      <c r="BK45" s="243" t="s">
        <v>188</v>
      </c>
      <c r="BL45" s="243" t="s">
        <v>188</v>
      </c>
      <c r="BM45" s="243" t="s">
        <v>188</v>
      </c>
      <c r="BN45" s="243" t="s">
        <v>188</v>
      </c>
      <c r="BO45" s="243" t="s">
        <v>188</v>
      </c>
      <c r="BP45" s="245">
        <v>1.2338309999999999</v>
      </c>
      <c r="BQ45" s="243" t="s">
        <v>188</v>
      </c>
      <c r="BR45" s="243" t="s">
        <v>188</v>
      </c>
      <c r="BS45" s="243" t="s">
        <v>188</v>
      </c>
      <c r="BT45" s="243" t="s">
        <v>188</v>
      </c>
      <c r="BU45" s="243" t="s">
        <v>188</v>
      </c>
      <c r="BV45" s="245">
        <v>1.2338309999999999</v>
      </c>
      <c r="BW45" s="243" t="s">
        <v>188</v>
      </c>
      <c r="BX45" s="243" t="s">
        <v>188</v>
      </c>
      <c r="BY45" s="243" t="s">
        <v>188</v>
      </c>
      <c r="BZ45" s="243" t="s">
        <v>188</v>
      </c>
      <c r="CA45" s="243" t="s">
        <v>188</v>
      </c>
      <c r="CB45" s="243" t="s">
        <v>188</v>
      </c>
      <c r="CC45" s="243" t="s">
        <v>188</v>
      </c>
      <c r="CD45" s="243" t="s">
        <v>188</v>
      </c>
      <c r="CE45" s="243" t="s">
        <v>188</v>
      </c>
      <c r="CF45" s="243" t="s">
        <v>188</v>
      </c>
      <c r="CG45" s="243" t="s">
        <v>188</v>
      </c>
      <c r="CH45" s="243" t="s">
        <v>188</v>
      </c>
      <c r="CI45" s="243" t="s">
        <v>188</v>
      </c>
      <c r="CJ45" s="243" t="s">
        <v>188</v>
      </c>
      <c r="CK45" s="243" t="s">
        <v>188</v>
      </c>
      <c r="CL45" s="243" t="s">
        <v>188</v>
      </c>
      <c r="CM45" s="246">
        <v>1.0916220000000001</v>
      </c>
      <c r="CN45" s="243" t="s">
        <v>188</v>
      </c>
      <c r="CO45" s="243" t="s">
        <v>188</v>
      </c>
      <c r="CP45" s="243" t="s">
        <v>188</v>
      </c>
      <c r="CQ45" s="243" t="s">
        <v>188</v>
      </c>
      <c r="CR45" s="243" t="s">
        <v>188</v>
      </c>
      <c r="CS45" s="243" t="s">
        <v>188</v>
      </c>
      <c r="CT45" s="245">
        <v>1.4656169999999999</v>
      </c>
      <c r="CU45" s="243" t="s">
        <v>188</v>
      </c>
      <c r="CV45" s="243" t="s">
        <v>188</v>
      </c>
      <c r="CW45" s="243" t="s">
        <v>188</v>
      </c>
      <c r="CX45" s="243" t="s">
        <v>188</v>
      </c>
      <c r="CY45" s="243" t="s">
        <v>188</v>
      </c>
      <c r="CZ45" s="245">
        <v>1.4656169999999999</v>
      </c>
      <c r="DA45" s="243" t="s">
        <v>188</v>
      </c>
      <c r="DB45" s="243" t="s">
        <v>188</v>
      </c>
      <c r="DC45" s="243" t="s">
        <v>188</v>
      </c>
      <c r="DD45" s="243" t="s">
        <v>188</v>
      </c>
      <c r="DE45" s="243" t="s">
        <v>188</v>
      </c>
      <c r="DF45" s="243" t="s">
        <v>188</v>
      </c>
      <c r="DG45" s="243" t="s">
        <v>188</v>
      </c>
      <c r="DH45" s="243" t="s">
        <v>188</v>
      </c>
      <c r="DI45" s="243" t="s">
        <v>188</v>
      </c>
      <c r="DJ45" s="243" t="s">
        <v>188</v>
      </c>
      <c r="DK45" s="243" t="s">
        <v>188</v>
      </c>
      <c r="DL45" s="243" t="s">
        <v>188</v>
      </c>
      <c r="DM45" s="243" t="s">
        <v>188</v>
      </c>
      <c r="DN45" s="243" t="s">
        <v>188</v>
      </c>
      <c r="DO45" s="243" t="s">
        <v>188</v>
      </c>
      <c r="DP45" s="243" t="s">
        <v>188</v>
      </c>
      <c r="DQ45" s="246">
        <v>1.196159</v>
      </c>
      <c r="DR45" s="243" t="s">
        <v>188</v>
      </c>
      <c r="DS45" s="243" t="s">
        <v>188</v>
      </c>
      <c r="DT45" s="243" t="s">
        <v>188</v>
      </c>
      <c r="DU45" s="243" t="s">
        <v>188</v>
      </c>
      <c r="DV45" s="243" t="s">
        <v>188</v>
      </c>
      <c r="DW45" s="243" t="s">
        <v>188</v>
      </c>
      <c r="DX45" s="245">
        <v>1.132255</v>
      </c>
      <c r="DY45" s="243" t="s">
        <v>188</v>
      </c>
      <c r="DZ45" s="243" t="s">
        <v>188</v>
      </c>
      <c r="EA45" s="243" t="s">
        <v>188</v>
      </c>
      <c r="EB45" s="243" t="s">
        <v>188</v>
      </c>
      <c r="EC45" s="243" t="s">
        <v>188</v>
      </c>
      <c r="ED45" s="245">
        <v>1.132255</v>
      </c>
      <c r="EE45" s="243" t="s">
        <v>188</v>
      </c>
      <c r="EF45" s="243" t="s">
        <v>188</v>
      </c>
      <c r="EG45" s="243" t="s">
        <v>188</v>
      </c>
      <c r="EH45" s="243" t="s">
        <v>188</v>
      </c>
      <c r="EI45" s="243" t="s">
        <v>188</v>
      </c>
      <c r="EJ45" s="243" t="s">
        <v>188</v>
      </c>
      <c r="EK45" s="243" t="s">
        <v>188</v>
      </c>
      <c r="EL45" s="243" t="s">
        <v>188</v>
      </c>
      <c r="EM45" s="243" t="s">
        <v>188</v>
      </c>
      <c r="EN45" s="243" t="s">
        <v>188</v>
      </c>
      <c r="EO45" s="243" t="s">
        <v>188</v>
      </c>
      <c r="EP45" s="243" t="s">
        <v>188</v>
      </c>
      <c r="EQ45" s="243" t="s">
        <v>188</v>
      </c>
      <c r="ER45" s="243" t="s">
        <v>188</v>
      </c>
      <c r="ES45" s="243" t="s">
        <v>188</v>
      </c>
      <c r="ET45" s="243" t="s">
        <v>188</v>
      </c>
      <c r="EU45" s="246">
        <v>1.038322</v>
      </c>
    </row>
    <row r="46" spans="1:151" hidden="1" x14ac:dyDescent="0.25">
      <c r="A46" s="229" t="s">
        <v>332</v>
      </c>
      <c r="B46" s="243" t="s">
        <v>188</v>
      </c>
      <c r="C46" s="243" t="s">
        <v>188</v>
      </c>
      <c r="D46" s="243" t="s">
        <v>188</v>
      </c>
      <c r="E46" s="243" t="s">
        <v>188</v>
      </c>
      <c r="F46" s="243" t="s">
        <v>188</v>
      </c>
      <c r="G46" s="243" t="s">
        <v>188</v>
      </c>
      <c r="H46" s="245">
        <v>701.421921</v>
      </c>
      <c r="I46" s="243" t="s">
        <v>188</v>
      </c>
      <c r="J46" s="245">
        <v>58.490906000000003</v>
      </c>
      <c r="K46" s="243" t="s">
        <v>188</v>
      </c>
      <c r="L46" s="245">
        <v>106.591075</v>
      </c>
      <c r="M46" s="243" t="s">
        <v>188</v>
      </c>
      <c r="N46" s="245">
        <v>536.33993899999996</v>
      </c>
      <c r="O46" s="243" t="s">
        <v>188</v>
      </c>
      <c r="P46" s="243" t="s">
        <v>188</v>
      </c>
      <c r="Q46" s="243" t="s">
        <v>188</v>
      </c>
      <c r="R46" s="243" t="s">
        <v>188</v>
      </c>
      <c r="S46" s="245">
        <v>0.70527499999999999</v>
      </c>
      <c r="T46" s="243" t="s">
        <v>188</v>
      </c>
      <c r="U46" s="243" t="s">
        <v>188</v>
      </c>
      <c r="V46" s="243" t="s">
        <v>188</v>
      </c>
      <c r="W46" s="243" t="s">
        <v>188</v>
      </c>
      <c r="X46" s="243" t="s">
        <v>188</v>
      </c>
      <c r="Y46" s="243" t="s">
        <v>188</v>
      </c>
      <c r="Z46" s="243" t="s">
        <v>188</v>
      </c>
      <c r="AA46" s="243" t="s">
        <v>188</v>
      </c>
      <c r="AB46" s="243" t="s">
        <v>188</v>
      </c>
      <c r="AC46" s="243" t="s">
        <v>188</v>
      </c>
      <c r="AD46" s="243" t="s">
        <v>188</v>
      </c>
      <c r="AE46" s="244" t="s">
        <v>188</v>
      </c>
      <c r="AF46" s="243" t="s">
        <v>188</v>
      </c>
      <c r="AG46" s="243" t="s">
        <v>188</v>
      </c>
      <c r="AH46" s="243" t="s">
        <v>188</v>
      </c>
      <c r="AI46" s="243" t="s">
        <v>188</v>
      </c>
      <c r="AJ46" s="243" t="s">
        <v>188</v>
      </c>
      <c r="AK46" s="243" t="s">
        <v>188</v>
      </c>
      <c r="AL46" s="245">
        <v>756.762652</v>
      </c>
      <c r="AM46" s="243" t="s">
        <v>188</v>
      </c>
      <c r="AN46" s="245">
        <v>63.443021000000002</v>
      </c>
      <c r="AO46" s="243" t="s">
        <v>188</v>
      </c>
      <c r="AP46" s="245">
        <v>108.975172</v>
      </c>
      <c r="AQ46" s="243" t="s">
        <v>188</v>
      </c>
      <c r="AR46" s="245">
        <v>584.34445900000003</v>
      </c>
      <c r="AS46" s="243" t="s">
        <v>188</v>
      </c>
      <c r="AT46" s="243" t="s">
        <v>188</v>
      </c>
      <c r="AU46" s="243" t="s">
        <v>188</v>
      </c>
      <c r="AV46" s="243" t="s">
        <v>188</v>
      </c>
      <c r="AW46" s="245">
        <v>1.752745</v>
      </c>
      <c r="AX46" s="243" t="s">
        <v>188</v>
      </c>
      <c r="AY46" s="243" t="s">
        <v>188</v>
      </c>
      <c r="AZ46" s="243" t="s">
        <v>188</v>
      </c>
      <c r="BA46" s="243" t="s">
        <v>188</v>
      </c>
      <c r="BB46" s="243" t="s">
        <v>188</v>
      </c>
      <c r="BC46" s="243" t="s">
        <v>188</v>
      </c>
      <c r="BD46" s="243" t="s">
        <v>188</v>
      </c>
      <c r="BE46" s="243" t="s">
        <v>188</v>
      </c>
      <c r="BF46" s="243" t="s">
        <v>188</v>
      </c>
      <c r="BG46" s="243" t="s">
        <v>188</v>
      </c>
      <c r="BH46" s="243" t="s">
        <v>188</v>
      </c>
      <c r="BI46" s="244" t="s">
        <v>188</v>
      </c>
      <c r="BJ46" s="243" t="s">
        <v>188</v>
      </c>
      <c r="BK46" s="243" t="s">
        <v>188</v>
      </c>
      <c r="BL46" s="243" t="s">
        <v>188</v>
      </c>
      <c r="BM46" s="243" t="s">
        <v>188</v>
      </c>
      <c r="BN46" s="243" t="s">
        <v>188</v>
      </c>
      <c r="BO46" s="243" t="s">
        <v>188</v>
      </c>
      <c r="BP46" s="245">
        <v>639.14392899999996</v>
      </c>
      <c r="BQ46" s="243" t="s">
        <v>188</v>
      </c>
      <c r="BR46" s="245">
        <v>50.079045999999998</v>
      </c>
      <c r="BS46" s="243" t="s">
        <v>188</v>
      </c>
      <c r="BT46" s="245">
        <v>79.452860000000001</v>
      </c>
      <c r="BU46" s="243" t="s">
        <v>188</v>
      </c>
      <c r="BV46" s="245">
        <v>509.61202300000002</v>
      </c>
      <c r="BW46" s="243" t="s">
        <v>188</v>
      </c>
      <c r="BX46" s="243" t="s">
        <v>188</v>
      </c>
      <c r="BY46" s="243" t="s">
        <v>188</v>
      </c>
      <c r="BZ46" s="243" t="s">
        <v>188</v>
      </c>
      <c r="CA46" s="245">
        <v>1.955689</v>
      </c>
      <c r="CB46" s="243" t="s">
        <v>188</v>
      </c>
      <c r="CC46" s="243" t="s">
        <v>188</v>
      </c>
      <c r="CD46" s="243" t="s">
        <v>188</v>
      </c>
      <c r="CE46" s="243" t="s">
        <v>188</v>
      </c>
      <c r="CF46" s="243" t="s">
        <v>188</v>
      </c>
      <c r="CG46" s="243" t="s">
        <v>188</v>
      </c>
      <c r="CH46" s="243" t="s">
        <v>188</v>
      </c>
      <c r="CI46" s="243" t="s">
        <v>188</v>
      </c>
      <c r="CJ46" s="243" t="s">
        <v>188</v>
      </c>
      <c r="CK46" s="243" t="s">
        <v>188</v>
      </c>
      <c r="CL46" s="243" t="s">
        <v>188</v>
      </c>
      <c r="CM46" s="244" t="s">
        <v>188</v>
      </c>
      <c r="CN46" s="243" t="s">
        <v>188</v>
      </c>
      <c r="CO46" s="243" t="s">
        <v>188</v>
      </c>
      <c r="CP46" s="243" t="s">
        <v>188</v>
      </c>
      <c r="CQ46" s="243" t="s">
        <v>188</v>
      </c>
      <c r="CR46" s="243" t="s">
        <v>188</v>
      </c>
      <c r="CS46" s="243" t="s">
        <v>188</v>
      </c>
      <c r="CT46" s="245">
        <v>731.63654499999996</v>
      </c>
      <c r="CU46" s="243" t="s">
        <v>188</v>
      </c>
      <c r="CV46" s="245">
        <v>49.112285999999997</v>
      </c>
      <c r="CW46" s="243" t="s">
        <v>188</v>
      </c>
      <c r="CX46" s="245">
        <v>89.284429000000003</v>
      </c>
      <c r="CY46" s="243" t="s">
        <v>188</v>
      </c>
      <c r="CZ46" s="245">
        <v>593.23982999999998</v>
      </c>
      <c r="DA46" s="243" t="s">
        <v>188</v>
      </c>
      <c r="DB46" s="243" t="s">
        <v>188</v>
      </c>
      <c r="DC46" s="243" t="s">
        <v>188</v>
      </c>
      <c r="DD46" s="243" t="s">
        <v>188</v>
      </c>
      <c r="DE46" s="245">
        <v>4.2158949999999997</v>
      </c>
      <c r="DF46" s="243" t="s">
        <v>188</v>
      </c>
      <c r="DG46" s="243" t="s">
        <v>188</v>
      </c>
      <c r="DH46" s="243" t="s">
        <v>188</v>
      </c>
      <c r="DI46" s="243" t="s">
        <v>188</v>
      </c>
      <c r="DJ46" s="243" t="s">
        <v>188</v>
      </c>
      <c r="DK46" s="243" t="s">
        <v>188</v>
      </c>
      <c r="DL46" s="243" t="s">
        <v>188</v>
      </c>
      <c r="DM46" s="243" t="s">
        <v>188</v>
      </c>
      <c r="DN46" s="243" t="s">
        <v>188</v>
      </c>
      <c r="DO46" s="243" t="s">
        <v>188</v>
      </c>
      <c r="DP46" s="243" t="s">
        <v>188</v>
      </c>
      <c r="DQ46" s="244" t="s">
        <v>188</v>
      </c>
      <c r="DR46" s="243" t="s">
        <v>188</v>
      </c>
      <c r="DS46" s="243" t="s">
        <v>188</v>
      </c>
      <c r="DT46" s="243" t="s">
        <v>188</v>
      </c>
      <c r="DU46" s="243" t="s">
        <v>188</v>
      </c>
      <c r="DV46" s="243" t="s">
        <v>188</v>
      </c>
      <c r="DW46" s="243" t="s">
        <v>188</v>
      </c>
      <c r="DX46" s="245">
        <v>739.828935</v>
      </c>
      <c r="DY46" s="243" t="s">
        <v>188</v>
      </c>
      <c r="DZ46" s="245">
        <v>47.051952</v>
      </c>
      <c r="EA46" s="243" t="s">
        <v>188</v>
      </c>
      <c r="EB46" s="245">
        <v>98.617395999999999</v>
      </c>
      <c r="EC46" s="243" t="s">
        <v>188</v>
      </c>
      <c r="ED46" s="245">
        <v>594.15958699999999</v>
      </c>
      <c r="EE46" s="243" t="s">
        <v>188</v>
      </c>
      <c r="EF46" s="243" t="s">
        <v>188</v>
      </c>
      <c r="EG46" s="243" t="s">
        <v>188</v>
      </c>
      <c r="EH46" s="243" t="s">
        <v>188</v>
      </c>
      <c r="EI46" s="245">
        <v>1.867073</v>
      </c>
      <c r="EJ46" s="243" t="s">
        <v>188</v>
      </c>
      <c r="EK46" s="243" t="s">
        <v>188</v>
      </c>
      <c r="EL46" s="243" t="s">
        <v>188</v>
      </c>
      <c r="EM46" s="243" t="s">
        <v>188</v>
      </c>
      <c r="EN46" s="243" t="s">
        <v>188</v>
      </c>
      <c r="EO46" s="243" t="s">
        <v>188</v>
      </c>
      <c r="EP46" s="243" t="s">
        <v>188</v>
      </c>
      <c r="EQ46" s="243" t="s">
        <v>188</v>
      </c>
      <c r="ER46" s="243" t="s">
        <v>188</v>
      </c>
      <c r="ES46" s="243" t="s">
        <v>188</v>
      </c>
      <c r="ET46" s="243" t="s">
        <v>188</v>
      </c>
      <c r="EU46" s="244" t="s">
        <v>188</v>
      </c>
    </row>
    <row r="47" spans="1:151" hidden="1" x14ac:dyDescent="0.25">
      <c r="A47" s="229" t="s">
        <v>333</v>
      </c>
      <c r="B47" s="243" t="s">
        <v>188</v>
      </c>
      <c r="C47" s="243" t="s">
        <v>188</v>
      </c>
      <c r="D47" s="243" t="s">
        <v>188</v>
      </c>
      <c r="E47" s="243" t="s">
        <v>188</v>
      </c>
      <c r="F47" s="243" t="s">
        <v>188</v>
      </c>
      <c r="G47" s="243" t="s">
        <v>188</v>
      </c>
      <c r="H47" s="245">
        <v>23.610361999999999</v>
      </c>
      <c r="I47" s="243" t="s">
        <v>188</v>
      </c>
      <c r="J47" s="243" t="s">
        <v>188</v>
      </c>
      <c r="K47" s="243" t="s">
        <v>188</v>
      </c>
      <c r="L47" s="245">
        <v>3.9904000000000002E-2</v>
      </c>
      <c r="M47" s="245">
        <v>23.570457999999999</v>
      </c>
      <c r="N47" s="243" t="s">
        <v>188</v>
      </c>
      <c r="O47" s="243" t="s">
        <v>188</v>
      </c>
      <c r="P47" s="243" t="s">
        <v>188</v>
      </c>
      <c r="Q47" s="243" t="s">
        <v>188</v>
      </c>
      <c r="R47" s="243" t="s">
        <v>188</v>
      </c>
      <c r="S47" s="243" t="s">
        <v>188</v>
      </c>
      <c r="T47" s="243" t="s">
        <v>188</v>
      </c>
      <c r="U47" s="243" t="s">
        <v>188</v>
      </c>
      <c r="V47" s="243" t="s">
        <v>188</v>
      </c>
      <c r="W47" s="243" t="s">
        <v>188</v>
      </c>
      <c r="X47" s="243" t="s">
        <v>188</v>
      </c>
      <c r="Y47" s="243" t="s">
        <v>188</v>
      </c>
      <c r="Z47" s="243" t="s">
        <v>188</v>
      </c>
      <c r="AA47" s="243" t="s">
        <v>188</v>
      </c>
      <c r="AB47" s="243" t="s">
        <v>188</v>
      </c>
      <c r="AC47" s="243" t="s">
        <v>188</v>
      </c>
      <c r="AD47" s="243" t="s">
        <v>188</v>
      </c>
      <c r="AE47" s="244" t="s">
        <v>188</v>
      </c>
      <c r="AF47" s="243" t="s">
        <v>188</v>
      </c>
      <c r="AG47" s="243" t="s">
        <v>188</v>
      </c>
      <c r="AH47" s="243" t="s">
        <v>188</v>
      </c>
      <c r="AI47" s="243" t="s">
        <v>188</v>
      </c>
      <c r="AJ47" s="243" t="s">
        <v>188</v>
      </c>
      <c r="AK47" s="243" t="s">
        <v>188</v>
      </c>
      <c r="AL47" s="245">
        <v>28.007919999999999</v>
      </c>
      <c r="AM47" s="243" t="s">
        <v>188</v>
      </c>
      <c r="AN47" s="243" t="s">
        <v>188</v>
      </c>
      <c r="AO47" s="243" t="s">
        <v>188</v>
      </c>
      <c r="AP47" s="245">
        <v>6.1358000000000003E-2</v>
      </c>
      <c r="AQ47" s="245">
        <v>27.946562</v>
      </c>
      <c r="AR47" s="243" t="s">
        <v>188</v>
      </c>
      <c r="AS47" s="243" t="s">
        <v>188</v>
      </c>
      <c r="AT47" s="243" t="s">
        <v>188</v>
      </c>
      <c r="AU47" s="243" t="s">
        <v>188</v>
      </c>
      <c r="AV47" s="243" t="s">
        <v>188</v>
      </c>
      <c r="AW47" s="243" t="s">
        <v>188</v>
      </c>
      <c r="AX47" s="243" t="s">
        <v>188</v>
      </c>
      <c r="AY47" s="243" t="s">
        <v>188</v>
      </c>
      <c r="AZ47" s="243" t="s">
        <v>188</v>
      </c>
      <c r="BA47" s="243" t="s">
        <v>188</v>
      </c>
      <c r="BB47" s="243" t="s">
        <v>188</v>
      </c>
      <c r="BC47" s="243" t="s">
        <v>188</v>
      </c>
      <c r="BD47" s="243" t="s">
        <v>188</v>
      </c>
      <c r="BE47" s="243" t="s">
        <v>188</v>
      </c>
      <c r="BF47" s="243" t="s">
        <v>188</v>
      </c>
      <c r="BG47" s="243" t="s">
        <v>188</v>
      </c>
      <c r="BH47" s="243" t="s">
        <v>188</v>
      </c>
      <c r="BI47" s="244" t="s">
        <v>188</v>
      </c>
      <c r="BJ47" s="243" t="s">
        <v>188</v>
      </c>
      <c r="BK47" s="243" t="s">
        <v>188</v>
      </c>
      <c r="BL47" s="243" t="s">
        <v>188</v>
      </c>
      <c r="BM47" s="243" t="s">
        <v>188</v>
      </c>
      <c r="BN47" s="243" t="s">
        <v>188</v>
      </c>
      <c r="BO47" s="243" t="s">
        <v>188</v>
      </c>
      <c r="BP47" s="245">
        <v>15.691530999999999</v>
      </c>
      <c r="BQ47" s="243" t="s">
        <v>188</v>
      </c>
      <c r="BR47" s="243" t="s">
        <v>188</v>
      </c>
      <c r="BS47" s="243" t="s">
        <v>188</v>
      </c>
      <c r="BT47" s="245">
        <v>4.2064999999999998E-2</v>
      </c>
      <c r="BU47" s="245">
        <v>15.649466</v>
      </c>
      <c r="BV47" s="243" t="s">
        <v>188</v>
      </c>
      <c r="BW47" s="243" t="s">
        <v>188</v>
      </c>
      <c r="BX47" s="243" t="s">
        <v>188</v>
      </c>
      <c r="BY47" s="243" t="s">
        <v>188</v>
      </c>
      <c r="BZ47" s="243" t="s">
        <v>188</v>
      </c>
      <c r="CA47" s="243" t="s">
        <v>188</v>
      </c>
      <c r="CB47" s="243" t="s">
        <v>188</v>
      </c>
      <c r="CC47" s="243" t="s">
        <v>188</v>
      </c>
      <c r="CD47" s="243" t="s">
        <v>188</v>
      </c>
      <c r="CE47" s="243" t="s">
        <v>188</v>
      </c>
      <c r="CF47" s="243" t="s">
        <v>188</v>
      </c>
      <c r="CG47" s="243" t="s">
        <v>188</v>
      </c>
      <c r="CH47" s="243" t="s">
        <v>188</v>
      </c>
      <c r="CI47" s="243" t="s">
        <v>188</v>
      </c>
      <c r="CJ47" s="243" t="s">
        <v>188</v>
      </c>
      <c r="CK47" s="243" t="s">
        <v>188</v>
      </c>
      <c r="CL47" s="243" t="s">
        <v>188</v>
      </c>
      <c r="CM47" s="244" t="s">
        <v>188</v>
      </c>
      <c r="CN47" s="243" t="s">
        <v>188</v>
      </c>
      <c r="CO47" s="243" t="s">
        <v>188</v>
      </c>
      <c r="CP47" s="243" t="s">
        <v>188</v>
      </c>
      <c r="CQ47" s="243" t="s">
        <v>188</v>
      </c>
      <c r="CR47" s="243" t="s">
        <v>188</v>
      </c>
      <c r="CS47" s="243" t="s">
        <v>188</v>
      </c>
      <c r="CT47" s="245">
        <v>16.661840000000002</v>
      </c>
      <c r="CU47" s="243" t="s">
        <v>188</v>
      </c>
      <c r="CV47" s="243" t="s">
        <v>188</v>
      </c>
      <c r="CW47" s="243" t="s">
        <v>188</v>
      </c>
      <c r="CX47" s="245">
        <v>5.9995E-2</v>
      </c>
      <c r="CY47" s="245">
        <v>16.601845000000001</v>
      </c>
      <c r="CZ47" s="243" t="s">
        <v>188</v>
      </c>
      <c r="DA47" s="243" t="s">
        <v>188</v>
      </c>
      <c r="DB47" s="243" t="s">
        <v>188</v>
      </c>
      <c r="DC47" s="243" t="s">
        <v>188</v>
      </c>
      <c r="DD47" s="243" t="s">
        <v>188</v>
      </c>
      <c r="DE47" s="243" t="s">
        <v>188</v>
      </c>
      <c r="DF47" s="243" t="s">
        <v>188</v>
      </c>
      <c r="DG47" s="243" t="s">
        <v>188</v>
      </c>
      <c r="DH47" s="243" t="s">
        <v>188</v>
      </c>
      <c r="DI47" s="243" t="s">
        <v>188</v>
      </c>
      <c r="DJ47" s="243" t="s">
        <v>188</v>
      </c>
      <c r="DK47" s="243" t="s">
        <v>188</v>
      </c>
      <c r="DL47" s="243" t="s">
        <v>188</v>
      </c>
      <c r="DM47" s="243" t="s">
        <v>188</v>
      </c>
      <c r="DN47" s="243" t="s">
        <v>188</v>
      </c>
      <c r="DO47" s="243" t="s">
        <v>188</v>
      </c>
      <c r="DP47" s="243" t="s">
        <v>188</v>
      </c>
      <c r="DQ47" s="244" t="s">
        <v>188</v>
      </c>
      <c r="DR47" s="243" t="s">
        <v>188</v>
      </c>
      <c r="DS47" s="243" t="s">
        <v>188</v>
      </c>
      <c r="DT47" s="243" t="s">
        <v>188</v>
      </c>
      <c r="DU47" s="243" t="s">
        <v>188</v>
      </c>
      <c r="DV47" s="243" t="s">
        <v>188</v>
      </c>
      <c r="DW47" s="243" t="s">
        <v>188</v>
      </c>
      <c r="DX47" s="245">
        <v>26.944588</v>
      </c>
      <c r="DY47" s="243" t="s">
        <v>188</v>
      </c>
      <c r="DZ47" s="243" t="s">
        <v>188</v>
      </c>
      <c r="EA47" s="243" t="s">
        <v>188</v>
      </c>
      <c r="EB47" s="245">
        <v>8.8443999999999995E-2</v>
      </c>
      <c r="EC47" s="245">
        <v>26.856144</v>
      </c>
      <c r="ED47" s="243" t="s">
        <v>188</v>
      </c>
      <c r="EE47" s="243" t="s">
        <v>188</v>
      </c>
      <c r="EF47" s="243" t="s">
        <v>188</v>
      </c>
      <c r="EG47" s="243" t="s">
        <v>188</v>
      </c>
      <c r="EH47" s="243" t="s">
        <v>188</v>
      </c>
      <c r="EI47" s="243" t="s">
        <v>188</v>
      </c>
      <c r="EJ47" s="243" t="s">
        <v>188</v>
      </c>
      <c r="EK47" s="243" t="s">
        <v>188</v>
      </c>
      <c r="EL47" s="243" t="s">
        <v>188</v>
      </c>
      <c r="EM47" s="243" t="s">
        <v>188</v>
      </c>
      <c r="EN47" s="243" t="s">
        <v>188</v>
      </c>
      <c r="EO47" s="243" t="s">
        <v>188</v>
      </c>
      <c r="EP47" s="243" t="s">
        <v>188</v>
      </c>
      <c r="EQ47" s="243" t="s">
        <v>188</v>
      </c>
      <c r="ER47" s="243" t="s">
        <v>188</v>
      </c>
      <c r="ES47" s="243" t="s">
        <v>188</v>
      </c>
      <c r="ET47" s="243" t="s">
        <v>188</v>
      </c>
      <c r="EU47" s="244" t="s">
        <v>188</v>
      </c>
    </row>
    <row r="48" spans="1:151" hidden="1" x14ac:dyDescent="0.25">
      <c r="A48" s="229" t="s">
        <v>334</v>
      </c>
      <c r="B48" s="243" t="s">
        <v>188</v>
      </c>
      <c r="C48" s="243" t="s">
        <v>188</v>
      </c>
      <c r="D48" s="243" t="s">
        <v>188</v>
      </c>
      <c r="E48" s="245">
        <v>2.1428929999999999</v>
      </c>
      <c r="F48" s="243" t="s">
        <v>188</v>
      </c>
      <c r="G48" s="243" t="s">
        <v>188</v>
      </c>
      <c r="H48" s="245">
        <v>80.587001999999998</v>
      </c>
      <c r="I48" s="243" t="s">
        <v>188</v>
      </c>
      <c r="J48" s="245">
        <v>14.927379</v>
      </c>
      <c r="K48" s="243" t="s">
        <v>188</v>
      </c>
      <c r="L48" s="245">
        <v>0.41775600000000002</v>
      </c>
      <c r="M48" s="245">
        <v>2.7023999999999999E-2</v>
      </c>
      <c r="N48" s="245">
        <v>24.525627</v>
      </c>
      <c r="O48" s="245">
        <v>32.409159000000002</v>
      </c>
      <c r="P48" s="245">
        <v>8.2800580000000004</v>
      </c>
      <c r="Q48" s="243" t="s">
        <v>188</v>
      </c>
      <c r="R48" s="243" t="s">
        <v>188</v>
      </c>
      <c r="S48" s="245">
        <v>6.1289889999999998</v>
      </c>
      <c r="T48" s="245">
        <v>4.5325340000000001</v>
      </c>
      <c r="U48" s="245">
        <v>155.693118</v>
      </c>
      <c r="V48" s="245">
        <v>2.4811879999999999</v>
      </c>
      <c r="W48" s="245">
        <v>27.462219000000001</v>
      </c>
      <c r="X48" s="243" t="s">
        <v>188</v>
      </c>
      <c r="Y48" s="243" t="s">
        <v>188</v>
      </c>
      <c r="Z48" s="243" t="s">
        <v>188</v>
      </c>
      <c r="AA48" s="243" t="s">
        <v>188</v>
      </c>
      <c r="AB48" s="243" t="s">
        <v>188</v>
      </c>
      <c r="AC48" s="243" t="s">
        <v>188</v>
      </c>
      <c r="AD48" s="245">
        <v>46.023128</v>
      </c>
      <c r="AE48" s="246">
        <v>389.78385300000002</v>
      </c>
      <c r="AF48" s="245">
        <v>1.4338040000000001</v>
      </c>
      <c r="AG48" s="243" t="s">
        <v>188</v>
      </c>
      <c r="AH48" s="243" t="s">
        <v>188</v>
      </c>
      <c r="AI48" s="245">
        <v>1.698542</v>
      </c>
      <c r="AJ48" s="243" t="s">
        <v>188</v>
      </c>
      <c r="AK48" s="243" t="s">
        <v>188</v>
      </c>
      <c r="AL48" s="245">
        <v>79.139043999999998</v>
      </c>
      <c r="AM48" s="243" t="s">
        <v>188</v>
      </c>
      <c r="AN48" s="245">
        <v>12.90293</v>
      </c>
      <c r="AO48" s="243" t="s">
        <v>188</v>
      </c>
      <c r="AP48" s="245">
        <v>0.42545899999999998</v>
      </c>
      <c r="AQ48" s="245">
        <v>2.9811000000000001E-2</v>
      </c>
      <c r="AR48" s="245">
        <v>26.094978000000001</v>
      </c>
      <c r="AS48" s="245">
        <v>30.325748999999998</v>
      </c>
      <c r="AT48" s="245">
        <v>9.3601170000000007</v>
      </c>
      <c r="AU48" s="243" t="s">
        <v>188</v>
      </c>
      <c r="AV48" s="243" t="s">
        <v>188</v>
      </c>
      <c r="AW48" s="245">
        <v>5.973554</v>
      </c>
      <c r="AX48" s="245">
        <v>4.4597049999999996</v>
      </c>
      <c r="AY48" s="245">
        <v>161.15858399999999</v>
      </c>
      <c r="AZ48" s="245">
        <v>1.954297</v>
      </c>
      <c r="BA48" s="245">
        <v>32.1297</v>
      </c>
      <c r="BB48" s="243" t="s">
        <v>188</v>
      </c>
      <c r="BC48" s="243" t="s">
        <v>188</v>
      </c>
      <c r="BD48" s="243" t="s">
        <v>188</v>
      </c>
      <c r="BE48" s="243" t="s">
        <v>188</v>
      </c>
      <c r="BF48" s="243" t="s">
        <v>188</v>
      </c>
      <c r="BG48" s="243" t="s">
        <v>188</v>
      </c>
      <c r="BH48" s="245">
        <v>42.586205999999997</v>
      </c>
      <c r="BI48" s="246">
        <v>394.77032400000002</v>
      </c>
      <c r="BJ48" s="245">
        <v>0.38448700000000002</v>
      </c>
      <c r="BK48" s="243" t="s">
        <v>188</v>
      </c>
      <c r="BL48" s="243" t="s">
        <v>188</v>
      </c>
      <c r="BM48" s="245">
        <v>1.2992630000000001</v>
      </c>
      <c r="BN48" s="243" t="s">
        <v>188</v>
      </c>
      <c r="BO48" s="243" t="s">
        <v>188</v>
      </c>
      <c r="BP48" s="245">
        <v>66.057829999999996</v>
      </c>
      <c r="BQ48" s="243" t="s">
        <v>188</v>
      </c>
      <c r="BR48" s="245">
        <v>11.223577000000001</v>
      </c>
      <c r="BS48" s="243" t="s">
        <v>188</v>
      </c>
      <c r="BT48" s="245">
        <v>0.43779699999999999</v>
      </c>
      <c r="BU48" s="245">
        <v>2.4254999999999999E-2</v>
      </c>
      <c r="BV48" s="245">
        <v>23.774569</v>
      </c>
      <c r="BW48" s="245">
        <v>24.022822000000001</v>
      </c>
      <c r="BX48" s="245">
        <v>6.4203720000000004</v>
      </c>
      <c r="BY48" s="245">
        <v>0.15443799999999999</v>
      </c>
      <c r="BZ48" s="243" t="s">
        <v>188</v>
      </c>
      <c r="CA48" s="245">
        <v>6.1116109999999999</v>
      </c>
      <c r="CB48" s="245">
        <v>4.4059840000000001</v>
      </c>
      <c r="CC48" s="245">
        <v>159.47878399999999</v>
      </c>
      <c r="CD48" s="245">
        <v>1.9860420000000001</v>
      </c>
      <c r="CE48" s="245">
        <v>32.651605000000004</v>
      </c>
      <c r="CF48" s="243" t="s">
        <v>188</v>
      </c>
      <c r="CG48" s="243" t="s">
        <v>188</v>
      </c>
      <c r="CH48" s="243" t="s">
        <v>188</v>
      </c>
      <c r="CI48" s="243" t="s">
        <v>188</v>
      </c>
      <c r="CJ48" s="243" t="s">
        <v>188</v>
      </c>
      <c r="CK48" s="243" t="s">
        <v>188</v>
      </c>
      <c r="CL48" s="245">
        <v>44.019413</v>
      </c>
      <c r="CM48" s="246">
        <v>392.87558300000001</v>
      </c>
      <c r="CN48" s="245">
        <v>0.63572499999999998</v>
      </c>
      <c r="CO48" s="243" t="s">
        <v>188</v>
      </c>
      <c r="CP48" s="243" t="s">
        <v>188</v>
      </c>
      <c r="CQ48" s="245">
        <v>0.81552800000000003</v>
      </c>
      <c r="CR48" s="243" t="s">
        <v>188</v>
      </c>
      <c r="CS48" s="243" t="s">
        <v>188</v>
      </c>
      <c r="CT48" s="245">
        <v>62.920046999999997</v>
      </c>
      <c r="CU48" s="243" t="s">
        <v>188</v>
      </c>
      <c r="CV48" s="245">
        <v>11.460583</v>
      </c>
      <c r="CW48" s="243" t="s">
        <v>188</v>
      </c>
      <c r="CX48" s="245">
        <v>0.43896000000000002</v>
      </c>
      <c r="CY48" s="245">
        <v>4.1688999999999997E-2</v>
      </c>
      <c r="CZ48" s="245">
        <v>26.401833</v>
      </c>
      <c r="DA48" s="245">
        <v>18.826445</v>
      </c>
      <c r="DB48" s="245">
        <v>4.3946709999999998</v>
      </c>
      <c r="DC48" s="245">
        <v>1.3558650000000001</v>
      </c>
      <c r="DD48" s="243" t="s">
        <v>188</v>
      </c>
      <c r="DE48" s="245">
        <v>7.1417159999999997</v>
      </c>
      <c r="DF48" s="245">
        <v>4.3880429999999997</v>
      </c>
      <c r="DG48" s="245">
        <v>159.799949</v>
      </c>
      <c r="DH48" s="245">
        <v>2.0488010000000001</v>
      </c>
      <c r="DI48" s="245">
        <v>34.779646</v>
      </c>
      <c r="DJ48" s="243" t="s">
        <v>188</v>
      </c>
      <c r="DK48" s="243" t="s">
        <v>188</v>
      </c>
      <c r="DL48" s="245">
        <v>2.8882669999999999</v>
      </c>
      <c r="DM48" s="243" t="s">
        <v>188</v>
      </c>
      <c r="DN48" s="243" t="s">
        <v>188</v>
      </c>
      <c r="DO48" s="243" t="s">
        <v>188</v>
      </c>
      <c r="DP48" s="245">
        <v>54.906396000000001</v>
      </c>
      <c r="DQ48" s="246">
        <v>415.67509100000001</v>
      </c>
      <c r="DR48" s="243" t="s">
        <v>188</v>
      </c>
      <c r="DS48" s="243" t="s">
        <v>188</v>
      </c>
      <c r="DT48" s="243" t="s">
        <v>188</v>
      </c>
      <c r="DU48" s="245">
        <v>0.87082800000000005</v>
      </c>
      <c r="DV48" s="243" t="s">
        <v>188</v>
      </c>
      <c r="DW48" s="243" t="s">
        <v>188</v>
      </c>
      <c r="DX48" s="245">
        <v>58.431832</v>
      </c>
      <c r="DY48" s="243" t="s">
        <v>188</v>
      </c>
      <c r="DZ48" s="245">
        <v>9.5463430000000002</v>
      </c>
      <c r="EA48" s="243" t="s">
        <v>188</v>
      </c>
      <c r="EB48" s="245">
        <v>0.44024200000000002</v>
      </c>
      <c r="EC48" s="245">
        <v>1.5609E-2</v>
      </c>
      <c r="ED48" s="245">
        <v>26.417987</v>
      </c>
      <c r="EE48" s="245">
        <v>16.459603000000001</v>
      </c>
      <c r="EF48" s="245">
        <v>4.2916800000000004</v>
      </c>
      <c r="EG48" s="245">
        <v>1.2603679999999999</v>
      </c>
      <c r="EH48" s="243" t="s">
        <v>188</v>
      </c>
      <c r="EI48" s="245">
        <v>4.7700909999999999</v>
      </c>
      <c r="EJ48" s="245">
        <v>4.4139290000000004</v>
      </c>
      <c r="EK48" s="245">
        <v>155.25974600000001</v>
      </c>
      <c r="EL48" s="245">
        <v>1.990591</v>
      </c>
      <c r="EM48" s="245">
        <v>34.713653999999998</v>
      </c>
      <c r="EN48" s="243" t="s">
        <v>188</v>
      </c>
      <c r="EO48" s="243" t="s">
        <v>188</v>
      </c>
      <c r="EP48" s="245">
        <v>2.898396</v>
      </c>
      <c r="EQ48" s="243" t="s">
        <v>188</v>
      </c>
      <c r="ER48" s="243" t="s">
        <v>188</v>
      </c>
      <c r="ES48" s="243" t="s">
        <v>188</v>
      </c>
      <c r="ET48" s="245">
        <v>43.492164000000002</v>
      </c>
      <c r="EU48" s="246">
        <v>383.918049</v>
      </c>
    </row>
    <row r="49" spans="1:151" hidden="1" x14ac:dyDescent="0.25">
      <c r="A49" s="229" t="s">
        <v>335</v>
      </c>
      <c r="B49" s="243" t="s">
        <v>188</v>
      </c>
      <c r="C49" s="243" t="s">
        <v>188</v>
      </c>
      <c r="D49" s="243" t="s">
        <v>188</v>
      </c>
      <c r="E49" s="245">
        <v>0.75494600000000001</v>
      </c>
      <c r="F49" s="243" t="s">
        <v>188</v>
      </c>
      <c r="G49" s="243" t="s">
        <v>188</v>
      </c>
      <c r="H49" s="245">
        <v>11.019754000000001</v>
      </c>
      <c r="I49" s="243" t="s">
        <v>188</v>
      </c>
      <c r="J49" s="245">
        <v>7.1635229999999996</v>
      </c>
      <c r="K49" s="243" t="s">
        <v>188</v>
      </c>
      <c r="L49" s="243" t="s">
        <v>188</v>
      </c>
      <c r="M49" s="243" t="s">
        <v>188</v>
      </c>
      <c r="N49" s="243" t="s">
        <v>188</v>
      </c>
      <c r="O49" s="245">
        <v>3.8562310000000002</v>
      </c>
      <c r="P49" s="243" t="s">
        <v>188</v>
      </c>
      <c r="Q49" s="243" t="s">
        <v>188</v>
      </c>
      <c r="R49" s="243" t="s">
        <v>188</v>
      </c>
      <c r="S49" s="245">
        <v>0.18488399999999999</v>
      </c>
      <c r="T49" s="243" t="s">
        <v>188</v>
      </c>
      <c r="U49" s="245">
        <v>150.68031199999999</v>
      </c>
      <c r="V49" s="245">
        <v>2.4811879999999999</v>
      </c>
      <c r="W49" s="245">
        <v>26.703751</v>
      </c>
      <c r="X49" s="243" t="s">
        <v>188</v>
      </c>
      <c r="Y49" s="243" t="s">
        <v>188</v>
      </c>
      <c r="Z49" s="243" t="s">
        <v>188</v>
      </c>
      <c r="AA49" s="243" t="s">
        <v>188</v>
      </c>
      <c r="AB49" s="243" t="s">
        <v>188</v>
      </c>
      <c r="AC49" s="243" t="s">
        <v>188</v>
      </c>
      <c r="AD49" s="245">
        <v>33.851004000000003</v>
      </c>
      <c r="AE49" s="246">
        <v>257.79861299999999</v>
      </c>
      <c r="AF49" s="243" t="s">
        <v>188</v>
      </c>
      <c r="AG49" s="243" t="s">
        <v>188</v>
      </c>
      <c r="AH49" s="243" t="s">
        <v>188</v>
      </c>
      <c r="AI49" s="245">
        <v>0.59968600000000005</v>
      </c>
      <c r="AJ49" s="243" t="s">
        <v>188</v>
      </c>
      <c r="AK49" s="243" t="s">
        <v>188</v>
      </c>
      <c r="AL49" s="245">
        <v>8.9927770000000002</v>
      </c>
      <c r="AM49" s="243" t="s">
        <v>188</v>
      </c>
      <c r="AN49" s="245">
        <v>4.8624720000000003</v>
      </c>
      <c r="AO49" s="243" t="s">
        <v>188</v>
      </c>
      <c r="AP49" s="243" t="s">
        <v>188</v>
      </c>
      <c r="AQ49" s="243" t="s">
        <v>188</v>
      </c>
      <c r="AR49" s="243" t="s">
        <v>188</v>
      </c>
      <c r="AS49" s="245">
        <v>4.1303049999999999</v>
      </c>
      <c r="AT49" s="243" t="s">
        <v>188</v>
      </c>
      <c r="AU49" s="243" t="s">
        <v>188</v>
      </c>
      <c r="AV49" s="243" t="s">
        <v>188</v>
      </c>
      <c r="AW49" s="245">
        <v>0.198985</v>
      </c>
      <c r="AX49" s="243" t="s">
        <v>188</v>
      </c>
      <c r="AY49" s="245">
        <v>156.25466499999999</v>
      </c>
      <c r="AZ49" s="245">
        <v>1.954297</v>
      </c>
      <c r="BA49" s="245">
        <v>31.360410000000002</v>
      </c>
      <c r="BB49" s="243" t="s">
        <v>188</v>
      </c>
      <c r="BC49" s="243" t="s">
        <v>188</v>
      </c>
      <c r="BD49" s="243" t="s">
        <v>188</v>
      </c>
      <c r="BE49" s="243" t="s">
        <v>188</v>
      </c>
      <c r="BF49" s="243" t="s">
        <v>188</v>
      </c>
      <c r="BG49" s="243" t="s">
        <v>188</v>
      </c>
      <c r="BH49" s="245">
        <v>31.498988000000001</v>
      </c>
      <c r="BI49" s="246">
        <v>261.30763899999999</v>
      </c>
      <c r="BJ49" s="243" t="s">
        <v>188</v>
      </c>
      <c r="BK49" s="243" t="s">
        <v>188</v>
      </c>
      <c r="BL49" s="243" t="s">
        <v>188</v>
      </c>
      <c r="BM49" s="245">
        <v>0.58709800000000001</v>
      </c>
      <c r="BN49" s="243" t="s">
        <v>188</v>
      </c>
      <c r="BO49" s="243" t="s">
        <v>188</v>
      </c>
      <c r="BP49" s="245">
        <v>8.5613080000000004</v>
      </c>
      <c r="BQ49" s="243" t="s">
        <v>188</v>
      </c>
      <c r="BR49" s="245">
        <v>4.6291719999999996</v>
      </c>
      <c r="BS49" s="243" t="s">
        <v>188</v>
      </c>
      <c r="BT49" s="243" t="s">
        <v>188</v>
      </c>
      <c r="BU49" s="243" t="s">
        <v>188</v>
      </c>
      <c r="BV49" s="243" t="s">
        <v>188</v>
      </c>
      <c r="BW49" s="245">
        <v>3.9321350000000002</v>
      </c>
      <c r="BX49" s="243" t="s">
        <v>188</v>
      </c>
      <c r="BY49" s="243" t="s">
        <v>188</v>
      </c>
      <c r="BZ49" s="243" t="s">
        <v>188</v>
      </c>
      <c r="CA49" s="245">
        <v>0.247784</v>
      </c>
      <c r="CB49" s="243" t="s">
        <v>188</v>
      </c>
      <c r="CC49" s="245">
        <v>154.49520699999999</v>
      </c>
      <c r="CD49" s="245">
        <v>1.9860420000000001</v>
      </c>
      <c r="CE49" s="245">
        <v>31.869819</v>
      </c>
      <c r="CF49" s="243" t="s">
        <v>188</v>
      </c>
      <c r="CG49" s="243" t="s">
        <v>188</v>
      </c>
      <c r="CH49" s="243" t="s">
        <v>188</v>
      </c>
      <c r="CI49" s="243" t="s">
        <v>188</v>
      </c>
      <c r="CJ49" s="243" t="s">
        <v>188</v>
      </c>
      <c r="CK49" s="243" t="s">
        <v>188</v>
      </c>
      <c r="CL49" s="245">
        <v>36.382370000000002</v>
      </c>
      <c r="CM49" s="246">
        <v>274.33322299999998</v>
      </c>
      <c r="CN49" s="243" t="s">
        <v>188</v>
      </c>
      <c r="CO49" s="243" t="s">
        <v>188</v>
      </c>
      <c r="CP49" s="243" t="s">
        <v>188</v>
      </c>
      <c r="CQ49" s="245">
        <v>0.18363499999999999</v>
      </c>
      <c r="CR49" s="243" t="s">
        <v>188</v>
      </c>
      <c r="CS49" s="243" t="s">
        <v>188</v>
      </c>
      <c r="CT49" s="245">
        <v>8.7945849999999997</v>
      </c>
      <c r="CU49" s="243" t="s">
        <v>188</v>
      </c>
      <c r="CV49" s="245">
        <v>4.7553070000000002</v>
      </c>
      <c r="CW49" s="243" t="s">
        <v>188</v>
      </c>
      <c r="CX49" s="243" t="s">
        <v>188</v>
      </c>
      <c r="CY49" s="243" t="s">
        <v>188</v>
      </c>
      <c r="CZ49" s="243" t="s">
        <v>188</v>
      </c>
      <c r="DA49" s="245">
        <v>4.0392780000000004</v>
      </c>
      <c r="DB49" s="243" t="s">
        <v>188</v>
      </c>
      <c r="DC49" s="243" t="s">
        <v>188</v>
      </c>
      <c r="DD49" s="243" t="s">
        <v>188</v>
      </c>
      <c r="DE49" s="245">
        <v>0.29169299999999998</v>
      </c>
      <c r="DF49" s="243" t="s">
        <v>188</v>
      </c>
      <c r="DG49" s="245">
        <v>155.18122500000001</v>
      </c>
      <c r="DH49" s="245">
        <v>2.0488010000000001</v>
      </c>
      <c r="DI49" s="245">
        <v>31.901373</v>
      </c>
      <c r="DJ49" s="243" t="s">
        <v>188</v>
      </c>
      <c r="DK49" s="243" t="s">
        <v>188</v>
      </c>
      <c r="DL49" s="245">
        <v>2.8882669999999999</v>
      </c>
      <c r="DM49" s="243" t="s">
        <v>188</v>
      </c>
      <c r="DN49" s="243" t="s">
        <v>188</v>
      </c>
      <c r="DO49" s="243" t="s">
        <v>188</v>
      </c>
      <c r="DP49" s="245">
        <v>40.561765000000001</v>
      </c>
      <c r="DQ49" s="246">
        <v>285.13909999999998</v>
      </c>
      <c r="DR49" s="243" t="s">
        <v>188</v>
      </c>
      <c r="DS49" s="243" t="s">
        <v>188</v>
      </c>
      <c r="DT49" s="243" t="s">
        <v>188</v>
      </c>
      <c r="DU49" s="245">
        <v>0.19608700000000001</v>
      </c>
      <c r="DV49" s="243" t="s">
        <v>188</v>
      </c>
      <c r="DW49" s="243" t="s">
        <v>188</v>
      </c>
      <c r="DX49" s="245">
        <v>7.6214820000000003</v>
      </c>
      <c r="DY49" s="243" t="s">
        <v>188</v>
      </c>
      <c r="DZ49" s="245">
        <v>3.696968</v>
      </c>
      <c r="EA49" s="243" t="s">
        <v>188</v>
      </c>
      <c r="EB49" s="243" t="s">
        <v>188</v>
      </c>
      <c r="EC49" s="243" t="s">
        <v>188</v>
      </c>
      <c r="ED49" s="243" t="s">
        <v>188</v>
      </c>
      <c r="EE49" s="245">
        <v>3.924515</v>
      </c>
      <c r="EF49" s="243" t="s">
        <v>188</v>
      </c>
      <c r="EG49" s="243" t="s">
        <v>188</v>
      </c>
      <c r="EH49" s="243" t="s">
        <v>188</v>
      </c>
      <c r="EI49" s="245">
        <v>0.14185700000000001</v>
      </c>
      <c r="EJ49" s="243" t="s">
        <v>188</v>
      </c>
      <c r="EK49" s="245">
        <v>150.77224799999999</v>
      </c>
      <c r="EL49" s="245">
        <v>1.990591</v>
      </c>
      <c r="EM49" s="245">
        <v>31.917158000000001</v>
      </c>
      <c r="EN49" s="243" t="s">
        <v>188</v>
      </c>
      <c r="EO49" s="243" t="s">
        <v>188</v>
      </c>
      <c r="EP49" s="245">
        <v>2.898396</v>
      </c>
      <c r="EQ49" s="243" t="s">
        <v>188</v>
      </c>
      <c r="ER49" s="243" t="s">
        <v>188</v>
      </c>
      <c r="ES49" s="243" t="s">
        <v>188</v>
      </c>
      <c r="ET49" s="245">
        <v>33.537621000000001</v>
      </c>
      <c r="EU49" s="246">
        <v>264.80237599999998</v>
      </c>
    </row>
    <row r="50" spans="1:151" hidden="1" x14ac:dyDescent="0.25">
      <c r="A50" s="229" t="s">
        <v>336</v>
      </c>
      <c r="B50" s="243" t="s">
        <v>188</v>
      </c>
      <c r="C50" s="243" t="s">
        <v>188</v>
      </c>
      <c r="D50" s="243" t="s">
        <v>188</v>
      </c>
      <c r="E50" s="245">
        <v>0.61544500000000002</v>
      </c>
      <c r="F50" s="243" t="s">
        <v>188</v>
      </c>
      <c r="G50" s="243" t="s">
        <v>188</v>
      </c>
      <c r="H50" s="245">
        <v>12.218181</v>
      </c>
      <c r="I50" s="243" t="s">
        <v>188</v>
      </c>
      <c r="J50" s="245">
        <v>3.9114999999999997E-2</v>
      </c>
      <c r="K50" s="243" t="s">
        <v>188</v>
      </c>
      <c r="L50" s="245">
        <v>0.41775600000000002</v>
      </c>
      <c r="M50" s="245">
        <v>2.7023999999999999E-2</v>
      </c>
      <c r="N50" s="245">
        <v>6.7292550000000002</v>
      </c>
      <c r="O50" s="245">
        <v>0.58262599999999998</v>
      </c>
      <c r="P50" s="245">
        <v>4.4224059999999996</v>
      </c>
      <c r="Q50" s="243" t="s">
        <v>188</v>
      </c>
      <c r="R50" s="243" t="s">
        <v>188</v>
      </c>
      <c r="S50" s="243" t="s">
        <v>188</v>
      </c>
      <c r="T50" s="245">
        <v>3.5448919999999999</v>
      </c>
      <c r="U50" s="245">
        <v>1.376252</v>
      </c>
      <c r="V50" s="243" t="s">
        <v>188</v>
      </c>
      <c r="W50" s="243" t="s">
        <v>188</v>
      </c>
      <c r="X50" s="243" t="s">
        <v>188</v>
      </c>
      <c r="Y50" s="243" t="s">
        <v>188</v>
      </c>
      <c r="Z50" s="243" t="s">
        <v>188</v>
      </c>
      <c r="AA50" s="243" t="s">
        <v>188</v>
      </c>
      <c r="AB50" s="243" t="s">
        <v>188</v>
      </c>
      <c r="AC50" s="243" t="s">
        <v>188</v>
      </c>
      <c r="AD50" s="243" t="s">
        <v>188</v>
      </c>
      <c r="AE50" s="246">
        <v>3.3910439999999999</v>
      </c>
      <c r="AF50" s="245">
        <v>1.4338040000000001</v>
      </c>
      <c r="AG50" s="243" t="s">
        <v>188</v>
      </c>
      <c r="AH50" s="243" t="s">
        <v>188</v>
      </c>
      <c r="AI50" s="245">
        <v>0.51303399999999999</v>
      </c>
      <c r="AJ50" s="243" t="s">
        <v>188</v>
      </c>
      <c r="AK50" s="243" t="s">
        <v>188</v>
      </c>
      <c r="AL50" s="245">
        <v>12.676689</v>
      </c>
      <c r="AM50" s="243" t="s">
        <v>188</v>
      </c>
      <c r="AN50" s="245">
        <v>3.9674000000000001E-2</v>
      </c>
      <c r="AO50" s="243" t="s">
        <v>188</v>
      </c>
      <c r="AP50" s="245">
        <v>0.42545899999999998</v>
      </c>
      <c r="AQ50" s="245">
        <v>2.9811000000000001E-2</v>
      </c>
      <c r="AR50" s="245">
        <v>6.8785069999999999</v>
      </c>
      <c r="AS50" s="245">
        <v>0.611757</v>
      </c>
      <c r="AT50" s="245">
        <v>4.6914809999999996</v>
      </c>
      <c r="AU50" s="243" t="s">
        <v>188</v>
      </c>
      <c r="AV50" s="243" t="s">
        <v>188</v>
      </c>
      <c r="AW50" s="243" t="s">
        <v>188</v>
      </c>
      <c r="AX50" s="245">
        <v>3.4661499999999998</v>
      </c>
      <c r="AY50" s="245">
        <v>1.3831329999999999</v>
      </c>
      <c r="AZ50" s="243" t="s">
        <v>188</v>
      </c>
      <c r="BA50" s="243" t="s">
        <v>188</v>
      </c>
      <c r="BB50" s="243" t="s">
        <v>188</v>
      </c>
      <c r="BC50" s="243" t="s">
        <v>188</v>
      </c>
      <c r="BD50" s="243" t="s">
        <v>188</v>
      </c>
      <c r="BE50" s="243" t="s">
        <v>188</v>
      </c>
      <c r="BF50" s="243" t="s">
        <v>188</v>
      </c>
      <c r="BG50" s="243" t="s">
        <v>188</v>
      </c>
      <c r="BH50" s="243" t="s">
        <v>188</v>
      </c>
      <c r="BI50" s="246">
        <v>3.4265020000000002</v>
      </c>
      <c r="BJ50" s="245">
        <v>0.38448700000000002</v>
      </c>
      <c r="BK50" s="243" t="s">
        <v>188</v>
      </c>
      <c r="BL50" s="243" t="s">
        <v>188</v>
      </c>
      <c r="BM50" s="245">
        <v>0.226382</v>
      </c>
      <c r="BN50" s="243" t="s">
        <v>188</v>
      </c>
      <c r="BO50" s="243" t="s">
        <v>188</v>
      </c>
      <c r="BP50" s="245">
        <v>10.409424</v>
      </c>
      <c r="BQ50" s="243" t="s">
        <v>188</v>
      </c>
      <c r="BR50" s="245">
        <v>5.7384999999999999E-2</v>
      </c>
      <c r="BS50" s="243" t="s">
        <v>188</v>
      </c>
      <c r="BT50" s="245">
        <v>0.43779699999999999</v>
      </c>
      <c r="BU50" s="245">
        <v>2.4254999999999999E-2</v>
      </c>
      <c r="BV50" s="245">
        <v>6.8631640000000003</v>
      </c>
      <c r="BW50" s="245">
        <v>0.60360999999999998</v>
      </c>
      <c r="BX50" s="245">
        <v>2.2687759999999999</v>
      </c>
      <c r="BY50" s="245">
        <v>0.15443799999999999</v>
      </c>
      <c r="BZ50" s="243" t="s">
        <v>188</v>
      </c>
      <c r="CA50" s="243" t="s">
        <v>188</v>
      </c>
      <c r="CB50" s="245">
        <v>3.488734</v>
      </c>
      <c r="CC50" s="245">
        <v>1.4056</v>
      </c>
      <c r="CD50" s="243" t="s">
        <v>188</v>
      </c>
      <c r="CE50" s="243" t="s">
        <v>188</v>
      </c>
      <c r="CF50" s="243" t="s">
        <v>188</v>
      </c>
      <c r="CG50" s="243" t="s">
        <v>188</v>
      </c>
      <c r="CH50" s="243" t="s">
        <v>188</v>
      </c>
      <c r="CI50" s="243" t="s">
        <v>188</v>
      </c>
      <c r="CJ50" s="243" t="s">
        <v>188</v>
      </c>
      <c r="CK50" s="243" t="s">
        <v>188</v>
      </c>
      <c r="CL50" s="243" t="s">
        <v>188</v>
      </c>
      <c r="CM50" s="246">
        <v>3.4821610000000001</v>
      </c>
      <c r="CN50" s="245">
        <v>0.63572499999999998</v>
      </c>
      <c r="CO50" s="243" t="s">
        <v>188</v>
      </c>
      <c r="CP50" s="243" t="s">
        <v>188</v>
      </c>
      <c r="CQ50" s="245">
        <v>0.219088</v>
      </c>
      <c r="CR50" s="243" t="s">
        <v>188</v>
      </c>
      <c r="CS50" s="243" t="s">
        <v>188</v>
      </c>
      <c r="CT50" s="245">
        <v>11.691912</v>
      </c>
      <c r="CU50" s="243" t="s">
        <v>188</v>
      </c>
      <c r="CV50" s="245">
        <v>5.8113999999999999E-2</v>
      </c>
      <c r="CW50" s="243" t="s">
        <v>188</v>
      </c>
      <c r="CX50" s="245">
        <v>0.43896000000000002</v>
      </c>
      <c r="CY50" s="245">
        <v>4.1688999999999997E-2</v>
      </c>
      <c r="CZ50" s="245">
        <v>6.859076</v>
      </c>
      <c r="DA50" s="245">
        <v>0.60761299999999996</v>
      </c>
      <c r="DB50" s="245">
        <v>2.3305950000000002</v>
      </c>
      <c r="DC50" s="245">
        <v>1.3558650000000001</v>
      </c>
      <c r="DD50" s="243" t="s">
        <v>188</v>
      </c>
      <c r="DE50" s="243" t="s">
        <v>188</v>
      </c>
      <c r="DF50" s="245">
        <v>3.5027020000000002</v>
      </c>
      <c r="DG50" s="245">
        <v>1.4500169999999999</v>
      </c>
      <c r="DH50" s="243" t="s">
        <v>188</v>
      </c>
      <c r="DI50" s="243" t="s">
        <v>188</v>
      </c>
      <c r="DJ50" s="243" t="s">
        <v>188</v>
      </c>
      <c r="DK50" s="243" t="s">
        <v>188</v>
      </c>
      <c r="DL50" s="243" t="s">
        <v>188</v>
      </c>
      <c r="DM50" s="243" t="s">
        <v>188</v>
      </c>
      <c r="DN50" s="243" t="s">
        <v>188</v>
      </c>
      <c r="DO50" s="243" t="s">
        <v>188</v>
      </c>
      <c r="DP50" s="243" t="s">
        <v>188</v>
      </c>
      <c r="DQ50" s="246">
        <v>3.5921970000000001</v>
      </c>
      <c r="DR50" s="243" t="s">
        <v>188</v>
      </c>
      <c r="DS50" s="243" t="s">
        <v>188</v>
      </c>
      <c r="DT50" s="243" t="s">
        <v>188</v>
      </c>
      <c r="DU50" s="245">
        <v>0.23394400000000001</v>
      </c>
      <c r="DV50" s="243" t="s">
        <v>188</v>
      </c>
      <c r="DW50" s="243" t="s">
        <v>188</v>
      </c>
      <c r="DX50" s="245">
        <v>11.517503</v>
      </c>
      <c r="DY50" s="243" t="s">
        <v>188</v>
      </c>
      <c r="DZ50" s="245">
        <v>5.6996999999999999E-2</v>
      </c>
      <c r="EA50" s="243" t="s">
        <v>188</v>
      </c>
      <c r="EB50" s="245">
        <v>0.44024200000000002</v>
      </c>
      <c r="EC50" s="245">
        <v>1.5609E-2</v>
      </c>
      <c r="ED50" s="245">
        <v>6.8548080000000002</v>
      </c>
      <c r="EE50" s="245">
        <v>0.60323099999999996</v>
      </c>
      <c r="EF50" s="245">
        <v>2.2862480000000001</v>
      </c>
      <c r="EG50" s="245">
        <v>1.2603679999999999</v>
      </c>
      <c r="EH50" s="243" t="s">
        <v>188</v>
      </c>
      <c r="EI50" s="243" t="s">
        <v>188</v>
      </c>
      <c r="EJ50" s="245">
        <v>3.9999999999999998E-6</v>
      </c>
      <c r="EK50" s="245">
        <v>1.408819</v>
      </c>
      <c r="EL50" s="243" t="s">
        <v>188</v>
      </c>
      <c r="EM50" s="243" t="s">
        <v>188</v>
      </c>
      <c r="EN50" s="243" t="s">
        <v>188</v>
      </c>
      <c r="EO50" s="243" t="s">
        <v>188</v>
      </c>
      <c r="EP50" s="243" t="s">
        <v>188</v>
      </c>
      <c r="EQ50" s="243" t="s">
        <v>188</v>
      </c>
      <c r="ER50" s="243" t="s">
        <v>188</v>
      </c>
      <c r="ES50" s="243" t="s">
        <v>188</v>
      </c>
      <c r="ET50" s="243" t="s">
        <v>188</v>
      </c>
      <c r="EU50" s="246">
        <v>3.4901360000000001</v>
      </c>
    </row>
    <row r="51" spans="1:151" hidden="1" x14ac:dyDescent="0.25">
      <c r="A51" s="229" t="s">
        <v>337</v>
      </c>
      <c r="B51" s="243" t="s">
        <v>188</v>
      </c>
      <c r="C51" s="243" t="s">
        <v>188</v>
      </c>
      <c r="D51" s="243" t="s">
        <v>188</v>
      </c>
      <c r="E51" s="245">
        <v>0.77250200000000002</v>
      </c>
      <c r="F51" s="243" t="s">
        <v>188</v>
      </c>
      <c r="G51" s="243" t="s">
        <v>188</v>
      </c>
      <c r="H51" s="245">
        <v>57.349066999999998</v>
      </c>
      <c r="I51" s="243" t="s">
        <v>188</v>
      </c>
      <c r="J51" s="245">
        <v>7.7247399999999997</v>
      </c>
      <c r="K51" s="243" t="s">
        <v>188</v>
      </c>
      <c r="L51" s="243" t="s">
        <v>188</v>
      </c>
      <c r="M51" s="243" t="s">
        <v>188</v>
      </c>
      <c r="N51" s="245">
        <v>17.796372000000002</v>
      </c>
      <c r="O51" s="245">
        <v>27.970303000000001</v>
      </c>
      <c r="P51" s="245">
        <v>3.8576510000000002</v>
      </c>
      <c r="Q51" s="243" t="s">
        <v>188</v>
      </c>
      <c r="R51" s="243" t="s">
        <v>188</v>
      </c>
      <c r="S51" s="245">
        <v>5.9441050000000004</v>
      </c>
      <c r="T51" s="245">
        <v>0.98764300000000005</v>
      </c>
      <c r="U51" s="245">
        <v>3.636555</v>
      </c>
      <c r="V51" s="243" t="s">
        <v>188</v>
      </c>
      <c r="W51" s="245">
        <v>0.75846800000000003</v>
      </c>
      <c r="X51" s="243" t="s">
        <v>188</v>
      </c>
      <c r="Y51" s="243" t="s">
        <v>188</v>
      </c>
      <c r="Z51" s="243" t="s">
        <v>188</v>
      </c>
      <c r="AA51" s="243" t="s">
        <v>188</v>
      </c>
      <c r="AB51" s="243" t="s">
        <v>188</v>
      </c>
      <c r="AC51" s="243" t="s">
        <v>188</v>
      </c>
      <c r="AD51" s="245">
        <v>12.172124</v>
      </c>
      <c r="AE51" s="246">
        <v>128.59419600000001</v>
      </c>
      <c r="AF51" s="243" t="s">
        <v>188</v>
      </c>
      <c r="AG51" s="243" t="s">
        <v>188</v>
      </c>
      <c r="AH51" s="243" t="s">
        <v>188</v>
      </c>
      <c r="AI51" s="245">
        <v>0.58582199999999995</v>
      </c>
      <c r="AJ51" s="243" t="s">
        <v>188</v>
      </c>
      <c r="AK51" s="243" t="s">
        <v>188</v>
      </c>
      <c r="AL51" s="245">
        <v>57.469577999999998</v>
      </c>
      <c r="AM51" s="243" t="s">
        <v>188</v>
      </c>
      <c r="AN51" s="245">
        <v>8.0007839999999995</v>
      </c>
      <c r="AO51" s="243" t="s">
        <v>188</v>
      </c>
      <c r="AP51" s="243" t="s">
        <v>188</v>
      </c>
      <c r="AQ51" s="243" t="s">
        <v>188</v>
      </c>
      <c r="AR51" s="245">
        <v>19.216470999999999</v>
      </c>
      <c r="AS51" s="245">
        <v>25.583687000000001</v>
      </c>
      <c r="AT51" s="245">
        <v>4.6686360000000002</v>
      </c>
      <c r="AU51" s="243" t="s">
        <v>188</v>
      </c>
      <c r="AV51" s="243" t="s">
        <v>188</v>
      </c>
      <c r="AW51" s="245">
        <v>5.7745689999999996</v>
      </c>
      <c r="AX51" s="245">
        <v>0.99355499999999997</v>
      </c>
      <c r="AY51" s="245">
        <v>3.5207860000000002</v>
      </c>
      <c r="AZ51" s="243" t="s">
        <v>188</v>
      </c>
      <c r="BA51" s="245">
        <v>0.76929000000000003</v>
      </c>
      <c r="BB51" s="243" t="s">
        <v>188</v>
      </c>
      <c r="BC51" s="243" t="s">
        <v>188</v>
      </c>
      <c r="BD51" s="243" t="s">
        <v>188</v>
      </c>
      <c r="BE51" s="243" t="s">
        <v>188</v>
      </c>
      <c r="BF51" s="243" t="s">
        <v>188</v>
      </c>
      <c r="BG51" s="243" t="s">
        <v>188</v>
      </c>
      <c r="BH51" s="245">
        <v>11.087218</v>
      </c>
      <c r="BI51" s="246">
        <v>130.03618299999999</v>
      </c>
      <c r="BJ51" s="243" t="s">
        <v>188</v>
      </c>
      <c r="BK51" s="243" t="s">
        <v>188</v>
      </c>
      <c r="BL51" s="243" t="s">
        <v>188</v>
      </c>
      <c r="BM51" s="245">
        <v>0.48578300000000002</v>
      </c>
      <c r="BN51" s="243" t="s">
        <v>188</v>
      </c>
      <c r="BO51" s="243" t="s">
        <v>188</v>
      </c>
      <c r="BP51" s="245">
        <v>47.087099000000002</v>
      </c>
      <c r="BQ51" s="243" t="s">
        <v>188</v>
      </c>
      <c r="BR51" s="245">
        <v>6.5370200000000001</v>
      </c>
      <c r="BS51" s="243" t="s">
        <v>188</v>
      </c>
      <c r="BT51" s="243" t="s">
        <v>188</v>
      </c>
      <c r="BU51" s="243" t="s">
        <v>188</v>
      </c>
      <c r="BV51" s="245">
        <v>16.911405999999999</v>
      </c>
      <c r="BW51" s="245">
        <v>19.487076999999999</v>
      </c>
      <c r="BX51" s="245">
        <v>4.1515959999999996</v>
      </c>
      <c r="BY51" s="243" t="s">
        <v>188</v>
      </c>
      <c r="BZ51" s="243" t="s">
        <v>188</v>
      </c>
      <c r="CA51" s="245">
        <v>5.8638269999999997</v>
      </c>
      <c r="CB51" s="245">
        <v>0.91725000000000001</v>
      </c>
      <c r="CC51" s="245">
        <v>3.5779770000000002</v>
      </c>
      <c r="CD51" s="243" t="s">
        <v>188</v>
      </c>
      <c r="CE51" s="245">
        <v>0.78178599999999998</v>
      </c>
      <c r="CF51" s="243" t="s">
        <v>188</v>
      </c>
      <c r="CG51" s="243" t="s">
        <v>188</v>
      </c>
      <c r="CH51" s="243" t="s">
        <v>188</v>
      </c>
      <c r="CI51" s="243" t="s">
        <v>188</v>
      </c>
      <c r="CJ51" s="243" t="s">
        <v>188</v>
      </c>
      <c r="CK51" s="243" t="s">
        <v>188</v>
      </c>
      <c r="CL51" s="245">
        <v>7.6370420000000001</v>
      </c>
      <c r="CM51" s="246">
        <v>115.060199</v>
      </c>
      <c r="CN51" s="243" t="s">
        <v>188</v>
      </c>
      <c r="CO51" s="243" t="s">
        <v>188</v>
      </c>
      <c r="CP51" s="243" t="s">
        <v>188</v>
      </c>
      <c r="CQ51" s="245">
        <v>0.41280499999999998</v>
      </c>
      <c r="CR51" s="243" t="s">
        <v>188</v>
      </c>
      <c r="CS51" s="243" t="s">
        <v>188</v>
      </c>
      <c r="CT51" s="245">
        <v>42.433549999999997</v>
      </c>
      <c r="CU51" s="243" t="s">
        <v>188</v>
      </c>
      <c r="CV51" s="245">
        <v>6.6471609999999997</v>
      </c>
      <c r="CW51" s="243" t="s">
        <v>188</v>
      </c>
      <c r="CX51" s="243" t="s">
        <v>188</v>
      </c>
      <c r="CY51" s="243" t="s">
        <v>188</v>
      </c>
      <c r="CZ51" s="245">
        <v>19.542757999999999</v>
      </c>
      <c r="DA51" s="245">
        <v>14.179554</v>
      </c>
      <c r="DB51" s="245">
        <v>2.064076</v>
      </c>
      <c r="DC51" s="243" t="s">
        <v>188</v>
      </c>
      <c r="DD51" s="243" t="s">
        <v>188</v>
      </c>
      <c r="DE51" s="245">
        <v>6.8500230000000002</v>
      </c>
      <c r="DF51" s="245">
        <v>0.88534100000000004</v>
      </c>
      <c r="DG51" s="245">
        <v>3.1687069999999999</v>
      </c>
      <c r="DH51" s="243" t="s">
        <v>188</v>
      </c>
      <c r="DI51" s="245">
        <v>2.8782730000000001</v>
      </c>
      <c r="DJ51" s="243" t="s">
        <v>188</v>
      </c>
      <c r="DK51" s="243" t="s">
        <v>188</v>
      </c>
      <c r="DL51" s="243" t="s">
        <v>188</v>
      </c>
      <c r="DM51" s="243" t="s">
        <v>188</v>
      </c>
      <c r="DN51" s="243" t="s">
        <v>188</v>
      </c>
      <c r="DO51" s="243" t="s">
        <v>188</v>
      </c>
      <c r="DP51" s="245">
        <v>14.344631</v>
      </c>
      <c r="DQ51" s="246">
        <v>126.943794</v>
      </c>
      <c r="DR51" s="243" t="s">
        <v>188</v>
      </c>
      <c r="DS51" s="243" t="s">
        <v>188</v>
      </c>
      <c r="DT51" s="243" t="s">
        <v>188</v>
      </c>
      <c r="DU51" s="245">
        <v>0.44079699999999999</v>
      </c>
      <c r="DV51" s="243" t="s">
        <v>188</v>
      </c>
      <c r="DW51" s="243" t="s">
        <v>188</v>
      </c>
      <c r="DX51" s="245">
        <v>39.292847000000002</v>
      </c>
      <c r="DY51" s="243" t="s">
        <v>188</v>
      </c>
      <c r="DZ51" s="245">
        <v>5.7923780000000002</v>
      </c>
      <c r="EA51" s="243" t="s">
        <v>188</v>
      </c>
      <c r="EB51" s="243" t="s">
        <v>188</v>
      </c>
      <c r="EC51" s="243" t="s">
        <v>188</v>
      </c>
      <c r="ED51" s="245">
        <v>19.563179000000002</v>
      </c>
      <c r="EE51" s="245">
        <v>11.931858</v>
      </c>
      <c r="EF51" s="245">
        <v>2.0054319999999999</v>
      </c>
      <c r="EG51" s="243" t="s">
        <v>188</v>
      </c>
      <c r="EH51" s="243" t="s">
        <v>188</v>
      </c>
      <c r="EI51" s="245">
        <v>4.628234</v>
      </c>
      <c r="EJ51" s="245">
        <v>4.4139249999999999</v>
      </c>
      <c r="EK51" s="245">
        <v>3.0786790000000002</v>
      </c>
      <c r="EL51" s="243" t="s">
        <v>188</v>
      </c>
      <c r="EM51" s="245">
        <v>2.7964959999999999</v>
      </c>
      <c r="EN51" s="243" t="s">
        <v>188</v>
      </c>
      <c r="EO51" s="243" t="s">
        <v>188</v>
      </c>
      <c r="EP51" s="243" t="s">
        <v>188</v>
      </c>
      <c r="EQ51" s="243" t="s">
        <v>188</v>
      </c>
      <c r="ER51" s="243" t="s">
        <v>188</v>
      </c>
      <c r="ES51" s="243" t="s">
        <v>188</v>
      </c>
      <c r="ET51" s="245">
        <v>9.9545429999999993</v>
      </c>
      <c r="EU51" s="246">
        <v>115.62553699999999</v>
      </c>
    </row>
    <row r="52" spans="1:151" x14ac:dyDescent="0.25">
      <c r="A52" s="229" t="s">
        <v>338</v>
      </c>
      <c r="B52" s="243" t="s">
        <v>188</v>
      </c>
      <c r="C52" s="243" t="s">
        <v>188</v>
      </c>
      <c r="D52" s="243" t="s">
        <v>188</v>
      </c>
      <c r="E52" s="243" t="s">
        <v>188</v>
      </c>
      <c r="F52" s="243" t="s">
        <v>188</v>
      </c>
      <c r="G52" s="243" t="s">
        <v>188</v>
      </c>
      <c r="H52" s="243" t="s">
        <v>188</v>
      </c>
      <c r="I52" s="243" t="s">
        <v>188</v>
      </c>
      <c r="J52" s="243" t="s">
        <v>188</v>
      </c>
      <c r="K52" s="243" t="s">
        <v>188</v>
      </c>
      <c r="L52" s="243" t="s">
        <v>188</v>
      </c>
      <c r="M52" s="243" t="s">
        <v>188</v>
      </c>
      <c r="N52" s="243" t="s">
        <v>188</v>
      </c>
      <c r="O52" s="243" t="s">
        <v>188</v>
      </c>
      <c r="P52" s="243" t="s">
        <v>188</v>
      </c>
      <c r="Q52" s="243" t="s">
        <v>188</v>
      </c>
      <c r="R52" s="243" t="s">
        <v>188</v>
      </c>
      <c r="S52" s="243" t="s">
        <v>188</v>
      </c>
      <c r="T52" s="243" t="s">
        <v>188</v>
      </c>
      <c r="U52" s="243" t="s">
        <v>188</v>
      </c>
      <c r="V52" s="243" t="s">
        <v>188</v>
      </c>
      <c r="W52" s="243" t="s">
        <v>188</v>
      </c>
      <c r="X52" s="243" t="s">
        <v>188</v>
      </c>
      <c r="Y52" s="243" t="s">
        <v>188</v>
      </c>
      <c r="Z52" s="243" t="s">
        <v>188</v>
      </c>
      <c r="AA52" s="243" t="s">
        <v>188</v>
      </c>
      <c r="AB52" s="243" t="s">
        <v>188</v>
      </c>
      <c r="AC52" s="243" t="s">
        <v>188</v>
      </c>
      <c r="AD52" s="243" t="s">
        <v>188</v>
      </c>
      <c r="AE52" s="244" t="s">
        <v>188</v>
      </c>
      <c r="AF52" s="243" t="s">
        <v>188</v>
      </c>
      <c r="AG52" s="243" t="s">
        <v>188</v>
      </c>
      <c r="AH52" s="243" t="s">
        <v>188</v>
      </c>
      <c r="AI52" s="243" t="s">
        <v>188</v>
      </c>
      <c r="AJ52" s="243" t="s">
        <v>188</v>
      </c>
      <c r="AK52" s="243" t="s">
        <v>188</v>
      </c>
      <c r="AL52" s="243" t="s">
        <v>188</v>
      </c>
      <c r="AM52" s="243" t="s">
        <v>188</v>
      </c>
      <c r="AN52" s="243" t="s">
        <v>188</v>
      </c>
      <c r="AO52" s="243" t="s">
        <v>188</v>
      </c>
      <c r="AP52" s="243" t="s">
        <v>188</v>
      </c>
      <c r="AQ52" s="243" t="s">
        <v>188</v>
      </c>
      <c r="AR52" s="243" t="s">
        <v>188</v>
      </c>
      <c r="AS52" s="243" t="s">
        <v>188</v>
      </c>
      <c r="AT52" s="243" t="s">
        <v>188</v>
      </c>
      <c r="AU52" s="243" t="s">
        <v>188</v>
      </c>
      <c r="AV52" s="243" t="s">
        <v>188</v>
      </c>
      <c r="AW52" s="243" t="s">
        <v>188</v>
      </c>
      <c r="AX52" s="243" t="s">
        <v>188</v>
      </c>
      <c r="AY52" s="243" t="s">
        <v>188</v>
      </c>
      <c r="AZ52" s="243" t="s">
        <v>188</v>
      </c>
      <c r="BA52" s="243" t="s">
        <v>188</v>
      </c>
      <c r="BB52" s="243" t="s">
        <v>188</v>
      </c>
      <c r="BC52" s="243" t="s">
        <v>188</v>
      </c>
      <c r="BD52" s="243" t="s">
        <v>188</v>
      </c>
      <c r="BE52" s="243" t="s">
        <v>188</v>
      </c>
      <c r="BF52" s="243" t="s">
        <v>188</v>
      </c>
      <c r="BG52" s="243" t="s">
        <v>188</v>
      </c>
      <c r="BH52" s="243" t="s">
        <v>188</v>
      </c>
      <c r="BI52" s="244" t="s">
        <v>188</v>
      </c>
      <c r="BJ52" s="243" t="s">
        <v>188</v>
      </c>
      <c r="BK52" s="243" t="s">
        <v>188</v>
      </c>
      <c r="BL52" s="243" t="s">
        <v>188</v>
      </c>
      <c r="BM52" s="243" t="s">
        <v>188</v>
      </c>
      <c r="BN52" s="243" t="s">
        <v>188</v>
      </c>
      <c r="BO52" s="243" t="s">
        <v>188</v>
      </c>
      <c r="BP52" s="243" t="s">
        <v>188</v>
      </c>
      <c r="BQ52" s="243" t="s">
        <v>188</v>
      </c>
      <c r="BR52" s="243" t="s">
        <v>188</v>
      </c>
      <c r="BS52" s="243" t="s">
        <v>339</v>
      </c>
      <c r="BT52" s="243" t="s">
        <v>188</v>
      </c>
      <c r="BU52" s="243" t="s">
        <v>188</v>
      </c>
      <c r="BV52" s="243" t="s">
        <v>188</v>
      </c>
      <c r="BW52" s="243" t="s">
        <v>188</v>
      </c>
      <c r="BX52" s="243" t="s">
        <v>188</v>
      </c>
      <c r="BY52" s="243" t="s">
        <v>188</v>
      </c>
      <c r="BZ52" s="243" t="s">
        <v>188</v>
      </c>
      <c r="CA52" s="243" t="s">
        <v>188</v>
      </c>
      <c r="CB52" s="243" t="s">
        <v>188</v>
      </c>
      <c r="CC52" s="243" t="s">
        <v>188</v>
      </c>
      <c r="CD52" s="243" t="s">
        <v>188</v>
      </c>
      <c r="CE52" s="243" t="s">
        <v>188</v>
      </c>
      <c r="CF52" s="243" t="s">
        <v>188</v>
      </c>
      <c r="CG52" s="243" t="s">
        <v>188</v>
      </c>
      <c r="CH52" s="243" t="s">
        <v>188</v>
      </c>
      <c r="CI52" s="243" t="s">
        <v>188</v>
      </c>
      <c r="CJ52" s="243" t="s">
        <v>188</v>
      </c>
      <c r="CK52" s="243" t="s">
        <v>188</v>
      </c>
      <c r="CL52" s="243" t="s">
        <v>188</v>
      </c>
      <c r="CM52" s="244" t="s">
        <v>188</v>
      </c>
      <c r="CN52" s="243" t="s">
        <v>188</v>
      </c>
      <c r="CO52" s="243" t="s">
        <v>188</v>
      </c>
      <c r="CP52" s="243" t="s">
        <v>188</v>
      </c>
      <c r="CQ52" s="243" t="s">
        <v>188</v>
      </c>
      <c r="CR52" s="243" t="s">
        <v>188</v>
      </c>
      <c r="CS52" s="243" t="s">
        <v>188</v>
      </c>
      <c r="CT52" s="243" t="s">
        <v>188</v>
      </c>
      <c r="CU52" s="243" t="s">
        <v>188</v>
      </c>
      <c r="CV52" s="243" t="s">
        <v>188</v>
      </c>
      <c r="CW52" s="243" t="s">
        <v>339</v>
      </c>
      <c r="CX52" s="243" t="s">
        <v>188</v>
      </c>
      <c r="CY52" s="243" t="s">
        <v>188</v>
      </c>
      <c r="CZ52" s="243" t="s">
        <v>188</v>
      </c>
      <c r="DA52" s="243" t="s">
        <v>188</v>
      </c>
      <c r="DB52" s="243" t="s">
        <v>188</v>
      </c>
      <c r="DC52" s="243" t="s">
        <v>188</v>
      </c>
      <c r="DD52" s="243" t="s">
        <v>188</v>
      </c>
      <c r="DE52" s="243" t="s">
        <v>188</v>
      </c>
      <c r="DF52" s="243" t="s">
        <v>188</v>
      </c>
      <c r="DG52" s="243" t="s">
        <v>188</v>
      </c>
      <c r="DH52" s="243" t="s">
        <v>188</v>
      </c>
      <c r="DI52" s="243" t="s">
        <v>188</v>
      </c>
      <c r="DJ52" s="243" t="s">
        <v>188</v>
      </c>
      <c r="DK52" s="243" t="s">
        <v>188</v>
      </c>
      <c r="DL52" s="243" t="s">
        <v>188</v>
      </c>
      <c r="DM52" s="243" t="s">
        <v>188</v>
      </c>
      <c r="DN52" s="243" t="s">
        <v>188</v>
      </c>
      <c r="DO52" s="243" t="s">
        <v>188</v>
      </c>
      <c r="DP52" s="243" t="s">
        <v>188</v>
      </c>
      <c r="DQ52" s="244" t="s">
        <v>188</v>
      </c>
      <c r="DR52" s="243" t="s">
        <v>188</v>
      </c>
      <c r="DS52" s="243" t="s">
        <v>188</v>
      </c>
      <c r="DT52" s="243" t="s">
        <v>188</v>
      </c>
      <c r="DU52" s="243" t="s">
        <v>188</v>
      </c>
      <c r="DV52" s="243" t="s">
        <v>188</v>
      </c>
      <c r="DW52" s="243" t="s">
        <v>188</v>
      </c>
      <c r="DX52" s="243" t="s">
        <v>188</v>
      </c>
      <c r="DY52" s="243" t="s">
        <v>188</v>
      </c>
      <c r="DZ52" s="243" t="s">
        <v>188</v>
      </c>
      <c r="EA52" s="243" t="s">
        <v>188</v>
      </c>
      <c r="EB52" s="243" t="s">
        <v>188</v>
      </c>
      <c r="EC52" s="243" t="s">
        <v>188</v>
      </c>
      <c r="ED52" s="243" t="s">
        <v>188</v>
      </c>
      <c r="EE52" s="243" t="s">
        <v>188</v>
      </c>
      <c r="EF52" s="243" t="s">
        <v>188</v>
      </c>
      <c r="EG52" s="243" t="s">
        <v>188</v>
      </c>
      <c r="EH52" s="243" t="s">
        <v>188</v>
      </c>
      <c r="EI52" s="243" t="s">
        <v>188</v>
      </c>
      <c r="EJ52" s="243" t="s">
        <v>188</v>
      </c>
      <c r="EK52" s="243" t="s">
        <v>188</v>
      </c>
      <c r="EL52" s="243" t="s">
        <v>188</v>
      </c>
      <c r="EM52" s="243" t="s">
        <v>188</v>
      </c>
      <c r="EN52" s="243" t="s">
        <v>188</v>
      </c>
      <c r="EO52" s="243" t="s">
        <v>188</v>
      </c>
      <c r="EP52" s="243" t="s">
        <v>188</v>
      </c>
      <c r="EQ52" s="243" t="s">
        <v>188</v>
      </c>
      <c r="ER52" s="243" t="s">
        <v>188</v>
      </c>
      <c r="ES52" s="243" t="s">
        <v>188</v>
      </c>
      <c r="ET52" s="243" t="s">
        <v>188</v>
      </c>
      <c r="EU52" s="244" t="s">
        <v>188</v>
      </c>
    </row>
    <row r="54" spans="1:151" x14ac:dyDescent="0.25">
      <c r="A54" s="227" t="s">
        <v>340</v>
      </c>
    </row>
    <row r="55" spans="1:151" x14ac:dyDescent="0.25">
      <c r="A55" s="227" t="s">
        <v>30</v>
      </c>
    </row>
    <row r="56" spans="1:151" ht="13.9" customHeight="1" x14ac:dyDescent="0.25">
      <c r="A56" s="227" t="s">
        <v>31</v>
      </c>
    </row>
  </sheetData>
  <mergeCells count="5">
    <mergeCell ref="B3:AE3"/>
    <mergeCell ref="AF3:BI3"/>
    <mergeCell ref="BJ3:CM3"/>
    <mergeCell ref="CN3:DQ3"/>
    <mergeCell ref="DR3:EU3"/>
  </mergeCells>
  <pageMargins left="0.75" right="0.75" top="0.75" bottom="0.5" header="0.5" footer="0.75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M24"/>
  <sheetViews>
    <sheetView zoomScale="80" zoomScaleNormal="80" workbookViewId="0">
      <selection activeCell="F25" sqref="F25"/>
    </sheetView>
  </sheetViews>
  <sheetFormatPr defaultColWidth="8.85546875" defaultRowHeight="12.75" x14ac:dyDescent="0.25"/>
  <cols>
    <col min="1" max="1" width="8.85546875" style="12"/>
    <col min="2" max="2" width="42.7109375" style="12" customWidth="1"/>
    <col min="3" max="8" width="8.85546875" style="13" customWidth="1"/>
    <col min="9" max="9" width="9.85546875" style="12" customWidth="1"/>
    <col min="10" max="10" width="11.5703125" style="12" customWidth="1"/>
    <col min="11" max="11" width="16.5703125" style="12" bestFit="1" customWidth="1"/>
    <col min="12" max="12" width="16.42578125" style="12" bestFit="1" customWidth="1"/>
    <col min="13" max="13" width="18.5703125" style="12" bestFit="1" customWidth="1"/>
    <col min="14" max="16384" width="8.85546875" style="12"/>
  </cols>
  <sheetData>
    <row r="1" spans="2:13" ht="13.5" thickBot="1" x14ac:dyDescent="0.3"/>
    <row r="2" spans="2:13" ht="39.6" customHeight="1" thickBot="1" x14ac:dyDescent="0.3">
      <c r="B2" s="14" t="s">
        <v>37</v>
      </c>
      <c r="C2" s="15">
        <v>2017</v>
      </c>
      <c r="D2" s="16">
        <v>2018</v>
      </c>
      <c r="E2" s="16">
        <v>2019</v>
      </c>
      <c r="F2" s="16">
        <v>2020</v>
      </c>
      <c r="G2" s="17">
        <v>2021</v>
      </c>
      <c r="H2" s="250">
        <v>2022</v>
      </c>
      <c r="I2" s="18" t="s">
        <v>38</v>
      </c>
      <c r="J2" s="18" t="s">
        <v>342</v>
      </c>
      <c r="K2" s="19"/>
    </row>
    <row r="3" spans="2:13" ht="22.9" customHeight="1" x14ac:dyDescent="0.25">
      <c r="B3" s="20" t="s">
        <v>39</v>
      </c>
      <c r="C3" s="21">
        <v>5229</v>
      </c>
      <c r="D3" s="22">
        <v>5287.5</v>
      </c>
      <c r="E3" s="22">
        <v>5655.5</v>
      </c>
      <c r="F3" s="22">
        <v>5128.3</v>
      </c>
      <c r="G3" s="23">
        <v>5284.8</v>
      </c>
      <c r="H3" s="251">
        <v>5634.23</v>
      </c>
      <c r="I3" s="24">
        <f>G3/$G$3</f>
        <v>1</v>
      </c>
      <c r="J3" s="24">
        <f>H3/$H$3</f>
        <v>1</v>
      </c>
    </row>
    <row r="4" spans="2:13" x14ac:dyDescent="0.25">
      <c r="B4" s="25" t="s">
        <v>40</v>
      </c>
      <c r="C4" s="26">
        <v>4080.1</v>
      </c>
      <c r="D4" s="27">
        <v>4114.3</v>
      </c>
      <c r="E4" s="27">
        <v>4283.7</v>
      </c>
      <c r="F4" s="27">
        <v>3642.8</v>
      </c>
      <c r="G4" s="28">
        <v>3273.6</v>
      </c>
      <c r="H4" s="252">
        <v>3754.99</v>
      </c>
      <c r="I4" s="29">
        <f>G4/$G$3</f>
        <v>0.61943687556766569</v>
      </c>
      <c r="J4" s="29">
        <f t="shared" ref="J4:J22" si="0">H4/$H$3</f>
        <v>0.66646019065604356</v>
      </c>
    </row>
    <row r="5" spans="2:13" x14ac:dyDescent="0.25">
      <c r="B5" s="30" t="s">
        <v>41</v>
      </c>
      <c r="C5" s="31">
        <v>3145.1</v>
      </c>
      <c r="D5" s="32">
        <v>2613</v>
      </c>
      <c r="E5" s="32">
        <v>3293.8</v>
      </c>
      <c r="F5" s="32">
        <v>2509.8000000000002</v>
      </c>
      <c r="G5" s="33">
        <v>2078.3000000000002</v>
      </c>
      <c r="H5" s="253">
        <v>2621.64</v>
      </c>
      <c r="I5" s="34">
        <f t="shared" ref="I5:I22" si="1">G5/$G$3</f>
        <v>0.39325991522858011</v>
      </c>
      <c r="J5" s="34">
        <f t="shared" si="0"/>
        <v>0.46530581818633604</v>
      </c>
    </row>
    <row r="6" spans="2:13" ht="19.5" thickBot="1" x14ac:dyDescent="0.3">
      <c r="B6" s="35" t="s">
        <v>42</v>
      </c>
      <c r="C6" s="36">
        <v>3076.1</v>
      </c>
      <c r="D6" s="37">
        <v>2545.3000000000002</v>
      </c>
      <c r="E6" s="37">
        <v>3200.9</v>
      </c>
      <c r="F6" s="37">
        <v>2415.1</v>
      </c>
      <c r="G6" s="38">
        <v>1864.4</v>
      </c>
      <c r="H6" s="254">
        <v>2354</v>
      </c>
      <c r="I6" s="39">
        <f t="shared" si="1"/>
        <v>0.35278534665455646</v>
      </c>
      <c r="J6" s="39">
        <f t="shared" si="0"/>
        <v>0.41780332006325621</v>
      </c>
      <c r="K6" s="40">
        <f t="shared" ref="K6:L6" si="2">E4-SUM(E5,E8,E15,E16,E17,E18)</f>
        <v>0</v>
      </c>
      <c r="L6" s="40">
        <f t="shared" si="2"/>
        <v>0</v>
      </c>
      <c r="M6" s="40">
        <f>G4-SUM(G5,G8,G15,G16,G17)</f>
        <v>-0.50000000000045475</v>
      </c>
    </row>
    <row r="7" spans="2:13" ht="19.5" thickBot="1" x14ac:dyDescent="0.3">
      <c r="B7" s="41" t="s">
        <v>43</v>
      </c>
      <c r="C7" s="42">
        <v>69</v>
      </c>
      <c r="D7" s="43">
        <v>67.7</v>
      </c>
      <c r="E7" s="43">
        <v>92.9</v>
      </c>
      <c r="F7" s="43">
        <v>94.7</v>
      </c>
      <c r="G7" s="44">
        <v>213.9</v>
      </c>
      <c r="H7" s="255">
        <v>267.44</v>
      </c>
      <c r="I7" s="263">
        <f>G7/$G$3</f>
        <v>4.0474568574023616E-2</v>
      </c>
      <c r="J7" s="263">
        <f t="shared" si="0"/>
        <v>4.7467000814663228E-2</v>
      </c>
    </row>
    <row r="8" spans="2:13" ht="18.75" x14ac:dyDescent="0.25">
      <c r="B8" s="45" t="s">
        <v>44</v>
      </c>
      <c r="C8" s="46">
        <v>816.1</v>
      </c>
      <c r="D8" s="47">
        <v>1391.1</v>
      </c>
      <c r="E8" s="47">
        <v>879.5</v>
      </c>
      <c r="F8" s="47">
        <v>965.3</v>
      </c>
      <c r="G8" s="48">
        <v>1078.5999999999999</v>
      </c>
      <c r="H8" s="256">
        <v>985.18</v>
      </c>
      <c r="I8" s="49">
        <f t="shared" si="1"/>
        <v>0.20409476233726911</v>
      </c>
      <c r="J8" s="49">
        <f t="shared" si="0"/>
        <v>0.17485619152927731</v>
      </c>
    </row>
    <row r="9" spans="2:13" x14ac:dyDescent="0.25">
      <c r="B9" s="50" t="s">
        <v>45</v>
      </c>
      <c r="C9" s="51">
        <v>393.3</v>
      </c>
      <c r="D9" s="52">
        <v>433.5</v>
      </c>
      <c r="E9" s="52">
        <v>418</v>
      </c>
      <c r="F9" s="52">
        <v>386.7</v>
      </c>
      <c r="G9" s="53">
        <v>423.5</v>
      </c>
      <c r="H9" s="257">
        <v>368.23</v>
      </c>
      <c r="I9" s="29">
        <f t="shared" si="1"/>
        <v>8.0135482894338472E-2</v>
      </c>
      <c r="J9" s="29">
        <f t="shared" si="0"/>
        <v>6.5355869391203414E-2</v>
      </c>
    </row>
    <row r="10" spans="2:13" x14ac:dyDescent="0.25">
      <c r="B10" s="50" t="s">
        <v>46</v>
      </c>
      <c r="C10" s="51">
        <v>157.5</v>
      </c>
      <c r="D10" s="52">
        <v>366.7</v>
      </c>
      <c r="E10" s="52">
        <v>172.6</v>
      </c>
      <c r="F10" s="52">
        <v>204.6</v>
      </c>
      <c r="G10" s="53">
        <v>257.89999999999998</v>
      </c>
      <c r="H10" s="257">
        <v>223.67</v>
      </c>
      <c r="I10" s="29">
        <f t="shared" si="1"/>
        <v>4.8800333030578256E-2</v>
      </c>
      <c r="J10" s="29">
        <f t="shared" si="0"/>
        <v>3.9698414867692655E-2</v>
      </c>
    </row>
    <row r="11" spans="2:13" x14ac:dyDescent="0.25">
      <c r="B11" s="50" t="s">
        <v>47</v>
      </c>
      <c r="C11" s="51">
        <v>63.1</v>
      </c>
      <c r="D11" s="52">
        <v>138.1</v>
      </c>
      <c r="E11" s="52">
        <v>67.5</v>
      </c>
      <c r="F11" s="52">
        <v>98.6</v>
      </c>
      <c r="G11" s="53">
        <v>90.5</v>
      </c>
      <c r="H11" s="257">
        <v>101.5</v>
      </c>
      <c r="I11" s="29">
        <f t="shared" si="1"/>
        <v>1.7124583711777171E-2</v>
      </c>
      <c r="J11" s="29">
        <f t="shared" si="0"/>
        <v>1.8014884021419077E-2</v>
      </c>
    </row>
    <row r="12" spans="2:13" x14ac:dyDescent="0.25">
      <c r="B12" s="50" t="s">
        <v>48</v>
      </c>
      <c r="C12" s="51">
        <v>96.9</v>
      </c>
      <c r="D12" s="52">
        <v>229.3</v>
      </c>
      <c r="E12" s="52">
        <v>112.7</v>
      </c>
      <c r="F12" s="52">
        <v>137.69999999999999</v>
      </c>
      <c r="G12" s="53">
        <v>160.5</v>
      </c>
      <c r="H12" s="257">
        <v>145.97</v>
      </c>
      <c r="I12" s="29">
        <f t="shared" si="1"/>
        <v>3.0370118074477745E-2</v>
      </c>
      <c r="J12" s="29">
        <f t="shared" si="0"/>
        <v>2.5907710547847712E-2</v>
      </c>
    </row>
    <row r="13" spans="2:13" x14ac:dyDescent="0.25">
      <c r="B13" s="50" t="s">
        <v>49</v>
      </c>
      <c r="C13" s="51">
        <v>71</v>
      </c>
      <c r="D13" s="52">
        <v>156.69999999999999</v>
      </c>
      <c r="E13" s="52">
        <v>73.099999999999994</v>
      </c>
      <c r="F13" s="52">
        <v>95.8</v>
      </c>
      <c r="G13" s="53">
        <v>97.9</v>
      </c>
      <c r="H13" s="257">
        <v>98.8</v>
      </c>
      <c r="I13" s="29">
        <f t="shared" si="1"/>
        <v>1.8524825915834091E-2</v>
      </c>
      <c r="J13" s="29">
        <f t="shared" si="0"/>
        <v>1.753567035779512E-2</v>
      </c>
    </row>
    <row r="14" spans="2:13" x14ac:dyDescent="0.25">
      <c r="B14" s="50" t="s">
        <v>50</v>
      </c>
      <c r="C14" s="51">
        <v>34.299999999999997</v>
      </c>
      <c r="D14" s="52">
        <v>66.8</v>
      </c>
      <c r="E14" s="52">
        <v>35.5</v>
      </c>
      <c r="F14" s="52">
        <v>41.9</v>
      </c>
      <c r="G14" s="53">
        <v>48.2</v>
      </c>
      <c r="H14" s="257">
        <v>47</v>
      </c>
      <c r="I14" s="29">
        <f t="shared" si="1"/>
        <v>9.1204965183166817E-3</v>
      </c>
      <c r="J14" s="29">
        <f t="shared" si="0"/>
        <v>8.3418674778984892E-3</v>
      </c>
    </row>
    <row r="15" spans="2:13" ht="18.75" x14ac:dyDescent="0.25">
      <c r="B15" s="54" t="s">
        <v>51</v>
      </c>
      <c r="C15" s="55">
        <v>110.5</v>
      </c>
      <c r="D15" s="56">
        <v>97.3</v>
      </c>
      <c r="E15" s="56">
        <v>101.8</v>
      </c>
      <c r="F15" s="56">
        <v>116.9</v>
      </c>
      <c r="G15" s="57">
        <v>103.3</v>
      </c>
      <c r="H15" s="258">
        <v>107.66</v>
      </c>
      <c r="I15" s="58">
        <f t="shared" si="1"/>
        <v>1.9546624280956704E-2</v>
      </c>
      <c r="J15" s="58">
        <f t="shared" si="0"/>
        <v>1.9108201120650026E-2</v>
      </c>
    </row>
    <row r="16" spans="2:13" ht="18.75" x14ac:dyDescent="0.25">
      <c r="B16" s="59" t="s">
        <v>52</v>
      </c>
      <c r="C16" s="60">
        <v>8.4</v>
      </c>
      <c r="D16" s="61">
        <v>12.9</v>
      </c>
      <c r="E16" s="61">
        <v>8.6</v>
      </c>
      <c r="F16" s="61">
        <v>8</v>
      </c>
      <c r="G16" s="62">
        <v>0</v>
      </c>
      <c r="H16" s="259">
        <v>0.8</v>
      </c>
      <c r="I16" s="63">
        <f t="shared" si="1"/>
        <v>0</v>
      </c>
      <c r="J16" s="63">
        <f t="shared" si="0"/>
        <v>1.4198923366635726E-4</v>
      </c>
    </row>
    <row r="17" spans="2:10" ht="18.75" x14ac:dyDescent="0.25">
      <c r="B17" s="59" t="s">
        <v>53</v>
      </c>
      <c r="C17" s="60">
        <v>7</v>
      </c>
      <c r="D17" s="61">
        <v>0</v>
      </c>
      <c r="E17" s="61">
        <v>0</v>
      </c>
      <c r="F17" s="61">
        <v>42.8</v>
      </c>
      <c r="G17" s="62">
        <v>13.9</v>
      </c>
      <c r="H17" s="259">
        <v>40.229999999999997</v>
      </c>
      <c r="I17" s="63">
        <f t="shared" si="1"/>
        <v>2.6301846805934E-3</v>
      </c>
      <c r="J17" s="63">
        <f t="shared" si="0"/>
        <v>7.1402835879969401E-3</v>
      </c>
    </row>
    <row r="18" spans="2:10" ht="18.75" x14ac:dyDescent="0.25">
      <c r="B18" s="59" t="s">
        <v>54</v>
      </c>
      <c r="C18" s="60">
        <v>0</v>
      </c>
      <c r="D18" s="61">
        <v>0</v>
      </c>
      <c r="E18" s="61">
        <v>0</v>
      </c>
      <c r="F18" s="61">
        <v>0</v>
      </c>
      <c r="G18" s="62">
        <v>27</v>
      </c>
      <c r="H18" s="259">
        <v>412.62</v>
      </c>
      <c r="I18" s="63">
        <f t="shared" si="1"/>
        <v>5.108991825613079E-3</v>
      </c>
      <c r="J18" s="63">
        <f t="shared" si="0"/>
        <v>7.3234496994265416E-2</v>
      </c>
    </row>
    <row r="19" spans="2:10" ht="18.75" x14ac:dyDescent="0.25">
      <c r="B19" s="59" t="s">
        <v>55</v>
      </c>
      <c r="C19" s="60">
        <v>794.7</v>
      </c>
      <c r="D19" s="61">
        <v>716.6</v>
      </c>
      <c r="E19" s="61">
        <v>987</v>
      </c>
      <c r="F19" s="61">
        <v>1067.8</v>
      </c>
      <c r="G19" s="62">
        <v>1503.2</v>
      </c>
      <c r="H19" s="259">
        <v>936.81</v>
      </c>
      <c r="I19" s="63">
        <f t="shared" si="1"/>
        <v>0.28443838934302151</v>
      </c>
      <c r="J19" s="63">
        <f t="shared" si="0"/>
        <v>0.16627116748872517</v>
      </c>
    </row>
    <row r="20" spans="2:10" ht="18.75" x14ac:dyDescent="0.25">
      <c r="B20" s="64" t="s">
        <v>56</v>
      </c>
      <c r="C20" s="65">
        <v>271.8</v>
      </c>
      <c r="D20" s="66">
        <v>379.2</v>
      </c>
      <c r="E20" s="66">
        <v>304</v>
      </c>
      <c r="F20" s="66">
        <v>322.05</v>
      </c>
      <c r="G20" s="67">
        <v>375</v>
      </c>
      <c r="H20" s="260">
        <v>412.22</v>
      </c>
      <c r="I20" s="68">
        <f t="shared" si="1"/>
        <v>7.0958219800181646E-2</v>
      </c>
      <c r="J20" s="68">
        <f t="shared" si="0"/>
        <v>7.3163502377432243E-2</v>
      </c>
    </row>
    <row r="21" spans="2:10" ht="18.75" x14ac:dyDescent="0.25">
      <c r="B21" s="69" t="s">
        <v>57</v>
      </c>
      <c r="C21" s="70">
        <v>23.9</v>
      </c>
      <c r="D21" s="71">
        <v>23.3</v>
      </c>
      <c r="E21" s="71">
        <v>25.6</v>
      </c>
      <c r="F21" s="71">
        <v>37.299999999999997</v>
      </c>
      <c r="G21" s="72">
        <v>52</v>
      </c>
      <c r="H21" s="261">
        <v>76.84</v>
      </c>
      <c r="I21" s="73">
        <f t="shared" si="1"/>
        <v>9.8395398122918549E-3</v>
      </c>
      <c r="J21" s="73">
        <f t="shared" si="0"/>
        <v>1.3638065893653616E-2</v>
      </c>
    </row>
    <row r="22" spans="2:10" ht="19.5" thickBot="1" x14ac:dyDescent="0.3">
      <c r="B22" s="74" t="s">
        <v>58</v>
      </c>
      <c r="C22" s="75">
        <v>51.6</v>
      </c>
      <c r="D22" s="76">
        <v>54.1</v>
      </c>
      <c r="E22" s="76">
        <v>55.1</v>
      </c>
      <c r="F22" s="76">
        <v>57.3</v>
      </c>
      <c r="G22" s="77">
        <v>54</v>
      </c>
      <c r="H22" s="262">
        <v>51.38</v>
      </c>
      <c r="I22" s="78">
        <f t="shared" si="1"/>
        <v>1.0217983651226158E-2</v>
      </c>
      <c r="J22" s="78">
        <f t="shared" si="0"/>
        <v>9.119258532221796E-3</v>
      </c>
    </row>
    <row r="23" spans="2:10" x14ac:dyDescent="0.25">
      <c r="B23" s="79"/>
      <c r="I23" s="80"/>
      <c r="J23" s="80"/>
    </row>
    <row r="24" spans="2:10" x14ac:dyDescent="0.25">
      <c r="B24" s="12" t="s">
        <v>59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3"/>
  <sheetViews>
    <sheetView workbookViewId="0">
      <selection activeCell="J21" sqref="J21"/>
    </sheetView>
  </sheetViews>
  <sheetFormatPr defaultColWidth="8.85546875" defaultRowHeight="15" x14ac:dyDescent="0.25"/>
  <cols>
    <col min="1" max="1" width="50.42578125" style="2" customWidth="1"/>
    <col min="2" max="2" width="15" style="2" customWidth="1"/>
    <col min="3" max="4" width="9" style="2" customWidth="1"/>
    <col min="5" max="8" width="9.140625" style="2" customWidth="1"/>
    <col min="9" max="16384" width="8.85546875" style="2"/>
  </cols>
  <sheetData>
    <row r="1" spans="1:11" ht="18.75" x14ac:dyDescent="0.3">
      <c r="A1" s="1" t="s">
        <v>60</v>
      </c>
    </row>
    <row r="2" spans="1:11" ht="15.75" thickBot="1" x14ac:dyDescent="0.3"/>
    <row r="3" spans="1:11" x14ac:dyDescent="0.25">
      <c r="A3" s="81"/>
      <c r="B3" s="82" t="s">
        <v>61</v>
      </c>
      <c r="C3" s="83"/>
      <c r="D3" s="83"/>
      <c r="E3" s="83"/>
      <c r="F3" s="83"/>
      <c r="G3" s="83"/>
      <c r="H3" s="535"/>
      <c r="I3" s="543" t="s">
        <v>519</v>
      </c>
      <c r="J3" s="543" t="s">
        <v>519</v>
      </c>
      <c r="K3" s="543" t="s">
        <v>519</v>
      </c>
    </row>
    <row r="4" spans="1:11" x14ac:dyDescent="0.25">
      <c r="A4" s="84"/>
      <c r="B4" s="533" t="s">
        <v>14</v>
      </c>
      <c r="C4" s="533" t="s">
        <v>15</v>
      </c>
      <c r="D4" s="533" t="s">
        <v>16</v>
      </c>
      <c r="E4" s="533">
        <v>2020</v>
      </c>
      <c r="F4" s="533" t="s">
        <v>243</v>
      </c>
      <c r="G4" s="533" t="s">
        <v>516</v>
      </c>
      <c r="H4" s="536" t="s">
        <v>517</v>
      </c>
      <c r="I4" s="544">
        <v>2023</v>
      </c>
      <c r="J4" s="544">
        <v>2022</v>
      </c>
      <c r="K4" s="544">
        <v>2023</v>
      </c>
    </row>
    <row r="5" spans="1:11" x14ac:dyDescent="0.25">
      <c r="A5" s="85" t="s">
        <v>62</v>
      </c>
      <c r="B5" s="86">
        <v>618106</v>
      </c>
      <c r="C5" s="86">
        <v>660878</v>
      </c>
      <c r="D5" s="86">
        <v>692683</v>
      </c>
      <c r="E5" s="86">
        <v>669280</v>
      </c>
      <c r="F5" s="87">
        <v>729445</v>
      </c>
      <c r="G5" s="87">
        <v>803141</v>
      </c>
      <c r="H5" s="537">
        <v>840611</v>
      </c>
      <c r="I5" s="545">
        <f>H5/$H$5</f>
        <v>1</v>
      </c>
      <c r="J5" s="545">
        <f>G5/$G$5</f>
        <v>1</v>
      </c>
      <c r="K5" s="545">
        <f>H5/$G$5</f>
        <v>1.0466543234625054</v>
      </c>
    </row>
    <row r="6" spans="1:11" x14ac:dyDescent="0.25">
      <c r="A6" s="85" t="s">
        <v>63</v>
      </c>
      <c r="B6" s="86">
        <v>535726</v>
      </c>
      <c r="C6" s="86">
        <v>573922</v>
      </c>
      <c r="D6" s="86">
        <v>601462</v>
      </c>
      <c r="E6" s="86">
        <v>588081</v>
      </c>
      <c r="F6" s="87">
        <v>630173</v>
      </c>
      <c r="G6" s="87">
        <v>694368</v>
      </c>
      <c r="H6" s="537">
        <v>727782</v>
      </c>
      <c r="I6" s="545">
        <f t="shared" ref="I6:I20" si="0">H6/$H$5</f>
        <v>0.86577739287256528</v>
      </c>
      <c r="J6" s="545">
        <f t="shared" ref="J6:K20" si="1">G6/$G$5</f>
        <v>0.86456549970677632</v>
      </c>
      <c r="K6" s="545">
        <f t="shared" si="1"/>
        <v>0.90616965140616657</v>
      </c>
    </row>
    <row r="7" spans="1:11" x14ac:dyDescent="0.25">
      <c r="A7" s="88" t="s">
        <v>64</v>
      </c>
      <c r="B7" s="89">
        <v>48664</v>
      </c>
      <c r="C7" s="89">
        <v>55979</v>
      </c>
      <c r="D7" s="89">
        <v>56331</v>
      </c>
      <c r="E7" s="89">
        <v>57351</v>
      </c>
      <c r="F7" s="90">
        <v>52137</v>
      </c>
      <c r="G7" s="90">
        <v>59473</v>
      </c>
      <c r="H7" s="538">
        <v>58713</v>
      </c>
      <c r="I7" s="541">
        <f t="shared" si="0"/>
        <v>6.984562419478213E-2</v>
      </c>
      <c r="J7" s="545">
        <f t="shared" si="1"/>
        <v>7.4050509188299446E-2</v>
      </c>
      <c r="K7" s="545">
        <f t="shared" si="1"/>
        <v>7.3104224538406079E-2</v>
      </c>
    </row>
    <row r="8" spans="1:11" x14ac:dyDescent="0.25">
      <c r="A8" s="88" t="s">
        <v>65</v>
      </c>
      <c r="B8" s="89">
        <v>109870</v>
      </c>
      <c r="C8" s="89">
        <v>123187</v>
      </c>
      <c r="D8" s="89">
        <v>125196</v>
      </c>
      <c r="E8" s="89">
        <v>116703</v>
      </c>
      <c r="F8" s="90">
        <v>124273</v>
      </c>
      <c r="G8" s="90">
        <v>132366</v>
      </c>
      <c r="H8" s="538">
        <v>133347</v>
      </c>
      <c r="I8" s="541">
        <f t="shared" si="0"/>
        <v>0.15863104337202344</v>
      </c>
      <c r="J8" s="545">
        <f t="shared" si="1"/>
        <v>0.16481041311550526</v>
      </c>
      <c r="K8" s="545">
        <f t="shared" si="1"/>
        <v>0.16603186738069653</v>
      </c>
    </row>
    <row r="9" spans="1:11" x14ac:dyDescent="0.25">
      <c r="A9" s="91" t="s">
        <v>66</v>
      </c>
      <c r="B9" s="92">
        <v>77897</v>
      </c>
      <c r="C9" s="92">
        <v>88210</v>
      </c>
      <c r="D9" s="92">
        <v>92779</v>
      </c>
      <c r="E9" s="92">
        <v>88996</v>
      </c>
      <c r="F9" s="93">
        <v>98353</v>
      </c>
      <c r="G9" s="93">
        <v>101431</v>
      </c>
      <c r="H9" s="539">
        <v>104115</v>
      </c>
      <c r="I9" s="541">
        <f t="shared" si="0"/>
        <v>0.12385633783045903</v>
      </c>
      <c r="J9" s="545">
        <f t="shared" si="1"/>
        <v>0.12629289253070133</v>
      </c>
      <c r="K9" s="545">
        <f t="shared" si="1"/>
        <v>0.1296347714784826</v>
      </c>
    </row>
    <row r="10" spans="1:11" x14ac:dyDescent="0.25">
      <c r="A10" s="88" t="s">
        <v>67</v>
      </c>
      <c r="B10" s="89">
        <v>40076</v>
      </c>
      <c r="C10" s="89">
        <v>35757</v>
      </c>
      <c r="D10" s="89">
        <v>38994</v>
      </c>
      <c r="E10" s="89">
        <v>35514</v>
      </c>
      <c r="F10" s="90">
        <v>40440</v>
      </c>
      <c r="G10" s="90">
        <v>46179</v>
      </c>
      <c r="H10" s="538">
        <v>46188</v>
      </c>
      <c r="I10" s="541">
        <f t="shared" si="0"/>
        <v>5.4945747795353619E-2</v>
      </c>
      <c r="J10" s="545">
        <f t="shared" si="1"/>
        <v>5.7497998483454341E-2</v>
      </c>
      <c r="K10" s="545">
        <f t="shared" si="1"/>
        <v>5.7509204485887283E-2</v>
      </c>
    </row>
    <row r="11" spans="1:11" x14ac:dyDescent="0.25">
      <c r="A11" s="88" t="s">
        <v>68</v>
      </c>
      <c r="B11" s="89">
        <v>122945</v>
      </c>
      <c r="C11" s="89">
        <v>131737</v>
      </c>
      <c r="D11" s="89">
        <v>140322</v>
      </c>
      <c r="E11" s="89">
        <v>130471</v>
      </c>
      <c r="F11" s="90">
        <v>143017</v>
      </c>
      <c r="G11" s="90">
        <v>154073</v>
      </c>
      <c r="H11" s="538">
        <v>163578</v>
      </c>
      <c r="I11" s="541">
        <f t="shared" si="0"/>
        <v>0.19459417019287162</v>
      </c>
      <c r="J11" s="545">
        <f t="shared" si="1"/>
        <v>0.1918380458723935</v>
      </c>
      <c r="K11" s="545">
        <f t="shared" si="1"/>
        <v>0.20367282955296767</v>
      </c>
    </row>
    <row r="12" spans="1:11" x14ac:dyDescent="0.25">
      <c r="A12" s="88" t="s">
        <v>69</v>
      </c>
      <c r="B12" s="89">
        <v>20974</v>
      </c>
      <c r="C12" s="89">
        <v>22612</v>
      </c>
      <c r="D12" s="89">
        <v>24365</v>
      </c>
      <c r="E12" s="89">
        <v>26732</v>
      </c>
      <c r="F12" s="90">
        <v>30849</v>
      </c>
      <c r="G12" s="90">
        <v>37197</v>
      </c>
      <c r="H12" s="538">
        <v>40192</v>
      </c>
      <c r="I12" s="541">
        <f t="shared" si="0"/>
        <v>4.7812840897870718E-2</v>
      </c>
      <c r="J12" s="545">
        <f t="shared" si="1"/>
        <v>4.6314408055372597E-2</v>
      </c>
      <c r="K12" s="545">
        <f t="shared" si="1"/>
        <v>5.0043516642781283E-2</v>
      </c>
    </row>
    <row r="13" spans="1:11" x14ac:dyDescent="0.25">
      <c r="A13" s="88" t="s">
        <v>70</v>
      </c>
      <c r="B13" s="89">
        <v>19313</v>
      </c>
      <c r="C13" s="89">
        <v>19276</v>
      </c>
      <c r="D13" s="89">
        <v>19293</v>
      </c>
      <c r="E13" s="89">
        <v>20636</v>
      </c>
      <c r="F13" s="90">
        <v>22187</v>
      </c>
      <c r="G13" s="90">
        <v>22911</v>
      </c>
      <c r="H13" s="538">
        <v>24506</v>
      </c>
      <c r="I13" s="541">
        <f t="shared" si="0"/>
        <v>2.9152604474602401E-2</v>
      </c>
      <c r="J13" s="545">
        <f t="shared" si="1"/>
        <v>2.8526746860140374E-2</v>
      </c>
      <c r="K13" s="545">
        <f t="shared" si="1"/>
        <v>3.0512699513534983E-2</v>
      </c>
    </row>
    <row r="14" spans="1:11" x14ac:dyDescent="0.25">
      <c r="A14" s="88" t="s">
        <v>71</v>
      </c>
      <c r="B14" s="89">
        <v>59432</v>
      </c>
      <c r="C14" s="89">
        <v>66152</v>
      </c>
      <c r="D14" s="89">
        <v>68258</v>
      </c>
      <c r="E14" s="89">
        <v>69940</v>
      </c>
      <c r="F14" s="90">
        <v>75147</v>
      </c>
      <c r="G14" s="90">
        <v>91199</v>
      </c>
      <c r="H14" s="538">
        <v>95363</v>
      </c>
      <c r="I14" s="541">
        <f t="shared" si="0"/>
        <v>0.11344486331965678</v>
      </c>
      <c r="J14" s="545">
        <f t="shared" si="1"/>
        <v>0.11355291287582131</v>
      </c>
      <c r="K14" s="545">
        <f t="shared" si="1"/>
        <v>0.11873755666813175</v>
      </c>
    </row>
    <row r="15" spans="1:11" x14ac:dyDescent="0.25">
      <c r="A15" s="88" t="s">
        <v>72</v>
      </c>
      <c r="B15" s="89">
        <v>22054</v>
      </c>
      <c r="C15" s="89">
        <v>23822</v>
      </c>
      <c r="D15" s="89">
        <v>26298</v>
      </c>
      <c r="E15" s="89">
        <v>24251</v>
      </c>
      <c r="F15" s="90">
        <v>28439</v>
      </c>
      <c r="G15" s="90">
        <v>32730</v>
      </c>
      <c r="H15" s="538">
        <v>34390</v>
      </c>
      <c r="I15" s="541">
        <f t="shared" si="0"/>
        <v>4.0910718513081555E-2</v>
      </c>
      <c r="J15" s="545">
        <f t="shared" si="1"/>
        <v>4.0752495514486245E-2</v>
      </c>
      <c r="K15" s="545">
        <f t="shared" si="1"/>
        <v>4.2819380407674371E-2</v>
      </c>
    </row>
    <row r="16" spans="1:11" x14ac:dyDescent="0.25">
      <c r="A16" s="88" t="s">
        <v>73</v>
      </c>
      <c r="B16" s="89">
        <v>74933</v>
      </c>
      <c r="C16" s="89">
        <v>76943</v>
      </c>
      <c r="D16" s="89">
        <v>82218</v>
      </c>
      <c r="E16" s="89">
        <v>88928</v>
      </c>
      <c r="F16" s="90">
        <v>93228</v>
      </c>
      <c r="G16" s="90">
        <v>94587</v>
      </c>
      <c r="H16" s="538">
        <v>107155</v>
      </c>
      <c r="I16" s="541">
        <f t="shared" si="0"/>
        <v>0.1274727549365878</v>
      </c>
      <c r="J16" s="545">
        <f t="shared" si="1"/>
        <v>0.11777135023613537</v>
      </c>
      <c r="K16" s="545">
        <f t="shared" si="1"/>
        <v>0.13341991007805604</v>
      </c>
    </row>
    <row r="17" spans="1:11" x14ac:dyDescent="0.25">
      <c r="A17" s="88" t="s">
        <v>74</v>
      </c>
      <c r="B17" s="89">
        <v>17463</v>
      </c>
      <c r="C17" s="89">
        <v>18458</v>
      </c>
      <c r="D17" s="89">
        <v>20187</v>
      </c>
      <c r="E17" s="89">
        <v>17555</v>
      </c>
      <c r="F17" s="90">
        <v>20456</v>
      </c>
      <c r="G17" s="90">
        <v>23653</v>
      </c>
      <c r="H17" s="538">
        <v>24349</v>
      </c>
      <c r="I17" s="541">
        <f t="shared" si="0"/>
        <v>2.8965835564845093E-2</v>
      </c>
      <c r="J17" s="545">
        <f t="shared" si="1"/>
        <v>2.9450619505167835E-2</v>
      </c>
      <c r="K17" s="545">
        <f t="shared" si="1"/>
        <v>3.0317217026649117E-2</v>
      </c>
    </row>
    <row r="18" spans="1:11" x14ac:dyDescent="0.25">
      <c r="A18" s="88" t="s">
        <v>75</v>
      </c>
      <c r="B18" s="86">
        <v>83607</v>
      </c>
      <c r="C18" s="86">
        <v>88595</v>
      </c>
      <c r="D18" s="86">
        <v>93012</v>
      </c>
      <c r="E18" s="86">
        <v>82439</v>
      </c>
      <c r="F18" s="87">
        <v>101210</v>
      </c>
      <c r="G18" s="87">
        <v>111015</v>
      </c>
      <c r="H18" s="537" t="s">
        <v>518</v>
      </c>
      <c r="I18" s="541"/>
      <c r="J18" s="545">
        <f t="shared" si="1"/>
        <v>0.13822604001040914</v>
      </c>
      <c r="K18" s="545" t="e">
        <f t="shared" si="1"/>
        <v>#VALUE!</v>
      </c>
    </row>
    <row r="19" spans="1:11" x14ac:dyDescent="0.25">
      <c r="A19" s="88" t="s">
        <v>76</v>
      </c>
      <c r="B19" s="89">
        <v>1227</v>
      </c>
      <c r="C19" s="89">
        <v>1638</v>
      </c>
      <c r="D19" s="89">
        <v>1791</v>
      </c>
      <c r="E19" s="89">
        <v>1240</v>
      </c>
      <c r="F19" s="90">
        <v>1938</v>
      </c>
      <c r="G19" s="90">
        <v>2242</v>
      </c>
      <c r="H19" s="538" t="s">
        <v>518</v>
      </c>
      <c r="I19" s="541"/>
      <c r="J19" s="545">
        <f t="shared" si="1"/>
        <v>2.7915397171854009E-3</v>
      </c>
      <c r="K19" s="545" t="e">
        <f t="shared" si="1"/>
        <v>#VALUE!</v>
      </c>
    </row>
    <row r="20" spans="1:11" ht="15.75" thickBot="1" x14ac:dyDescent="0.3">
      <c r="A20" s="94" t="s">
        <v>77</v>
      </c>
      <c r="B20" s="95">
        <v>82379</v>
      </c>
      <c r="C20" s="95">
        <v>86956</v>
      </c>
      <c r="D20" s="95">
        <v>91220</v>
      </c>
      <c r="E20" s="95">
        <v>81199</v>
      </c>
      <c r="F20" s="96">
        <v>99272</v>
      </c>
      <c r="G20" s="96">
        <v>108773</v>
      </c>
      <c r="H20" s="540">
        <v>112829</v>
      </c>
      <c r="I20" s="542">
        <f t="shared" si="0"/>
        <v>0.1342226071274347</v>
      </c>
      <c r="J20" s="545">
        <f t="shared" si="1"/>
        <v>0.13543450029322374</v>
      </c>
      <c r="K20" s="545">
        <f t="shared" si="1"/>
        <v>0.1404846720563388</v>
      </c>
    </row>
    <row r="21" spans="1:11" x14ac:dyDescent="0.25">
      <c r="I21" s="534"/>
    </row>
    <row r="22" spans="1:11" ht="60" x14ac:dyDescent="0.25">
      <c r="A22" s="10" t="s">
        <v>78</v>
      </c>
    </row>
    <row r="23" spans="1:11" x14ac:dyDescent="0.25">
      <c r="A23" s="10" t="s">
        <v>79</v>
      </c>
    </row>
  </sheetData>
  <pageMargins left="0.75" right="0.75" top="0.75" bottom="0.5" header="0.5" footer="0.75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S118"/>
  <sheetViews>
    <sheetView topLeftCell="AD1" zoomScale="70" zoomScaleNormal="70" workbookViewId="0">
      <selection activeCell="AR6" sqref="AR6"/>
    </sheetView>
  </sheetViews>
  <sheetFormatPr defaultColWidth="8.85546875" defaultRowHeight="15" x14ac:dyDescent="0.25"/>
  <cols>
    <col min="1" max="1" width="8.85546875" style="98"/>
    <col min="2" max="2" width="48.85546875" style="101" customWidth="1"/>
    <col min="3" max="3" width="10.140625" style="98" customWidth="1"/>
    <col min="4" max="4" width="11.28515625" style="98" customWidth="1"/>
    <col min="5" max="5" width="10.140625" style="98" customWidth="1"/>
    <col min="6" max="6" width="12.42578125" style="98" customWidth="1"/>
    <col min="7" max="7" width="11.5703125" style="98" customWidth="1"/>
    <col min="8" max="10" width="10.140625" style="98" customWidth="1"/>
    <col min="11" max="11" width="12.28515625" style="98" customWidth="1"/>
    <col min="12" max="12" width="11" style="98" customWidth="1"/>
    <col min="13" max="29" width="8.85546875" style="98"/>
    <col min="30" max="30" width="20.7109375" style="98" customWidth="1"/>
    <col min="31" max="33" width="10.140625" style="98" customWidth="1"/>
    <col min="34" max="36" width="10.7109375" style="98" customWidth="1"/>
    <col min="37" max="41" width="8.85546875" style="98"/>
    <col min="42" max="42" width="15.42578125" style="98" customWidth="1"/>
    <col min="43" max="16384" width="8.85546875" style="98"/>
  </cols>
  <sheetData>
    <row r="1" spans="2:45" ht="18.75" x14ac:dyDescent="0.3">
      <c r="B1" s="97" t="s">
        <v>87</v>
      </c>
      <c r="AD1" s="230" t="s">
        <v>87</v>
      </c>
      <c r="AH1" s="231"/>
    </row>
    <row r="2" spans="2:45" x14ac:dyDescent="0.25">
      <c r="B2" s="99" t="s">
        <v>88</v>
      </c>
      <c r="AD2" s="231"/>
      <c r="AH2" s="231"/>
    </row>
    <row r="3" spans="2:45" x14ac:dyDescent="0.25">
      <c r="B3" s="99"/>
      <c r="E3" s="100">
        <f>C7-D7</f>
        <v>56331</v>
      </c>
      <c r="H3" s="100">
        <f>E3-F7-G7</f>
        <v>55185</v>
      </c>
      <c r="J3" s="100">
        <f>H3-I7</f>
        <v>50598</v>
      </c>
      <c r="AH3" s="231"/>
    </row>
    <row r="4" spans="2:45" ht="15.75" thickBot="1" x14ac:dyDescent="0.3">
      <c r="C4" s="102" t="s">
        <v>61</v>
      </c>
      <c r="AD4" s="231"/>
      <c r="AE4" s="102" t="s">
        <v>61</v>
      </c>
      <c r="AF4" s="102"/>
      <c r="AG4" s="102"/>
      <c r="AH4" s="102" t="s">
        <v>61</v>
      </c>
      <c r="AI4" s="102"/>
      <c r="AJ4" s="231"/>
    </row>
    <row r="5" spans="2:45" ht="15.75" thickBot="1" x14ac:dyDescent="0.3">
      <c r="C5" s="617" t="s">
        <v>16</v>
      </c>
      <c r="D5" s="618"/>
      <c r="E5" s="618"/>
      <c r="F5" s="618"/>
      <c r="G5" s="618"/>
      <c r="H5" s="618"/>
      <c r="I5" s="618"/>
      <c r="J5" s="618"/>
      <c r="K5" s="103"/>
      <c r="AD5" s="231"/>
      <c r="AE5" s="232" t="s">
        <v>16</v>
      </c>
      <c r="AF5" s="232" t="s">
        <v>17</v>
      </c>
      <c r="AG5" s="232" t="s">
        <v>243</v>
      </c>
      <c r="AH5" s="232" t="s">
        <v>16</v>
      </c>
      <c r="AI5" s="232" t="s">
        <v>17</v>
      </c>
      <c r="AJ5" s="232" t="s">
        <v>243</v>
      </c>
      <c r="AK5" s="232" t="s">
        <v>16</v>
      </c>
      <c r="AL5" s="232" t="s">
        <v>17</v>
      </c>
      <c r="AM5" s="232" t="s">
        <v>243</v>
      </c>
    </row>
    <row r="6" spans="2:45" s="108" customFormat="1" ht="46.9" customHeight="1" thickBot="1" x14ac:dyDescent="0.3">
      <c r="B6" s="104"/>
      <c r="C6" s="105" t="s">
        <v>89</v>
      </c>
      <c r="D6" s="106" t="s">
        <v>90</v>
      </c>
      <c r="E6" s="106" t="s">
        <v>91</v>
      </c>
      <c r="F6" s="106" t="s">
        <v>92</v>
      </c>
      <c r="G6" s="106" t="s">
        <v>93</v>
      </c>
      <c r="H6" s="106" t="s">
        <v>94</v>
      </c>
      <c r="I6" s="106" t="s">
        <v>95</v>
      </c>
      <c r="J6" s="106" t="s">
        <v>96</v>
      </c>
      <c r="K6" s="107" t="s">
        <v>97</v>
      </c>
      <c r="L6" s="107" t="s">
        <v>98</v>
      </c>
      <c r="AD6" s="231"/>
      <c r="AE6" s="546" t="s">
        <v>89</v>
      </c>
      <c r="AF6" s="546" t="s">
        <v>89</v>
      </c>
      <c r="AG6" s="546" t="s">
        <v>89</v>
      </c>
      <c r="AH6" s="547" t="s">
        <v>91</v>
      </c>
      <c r="AI6" s="547" t="s">
        <v>91</v>
      </c>
      <c r="AJ6" s="548" t="s">
        <v>91</v>
      </c>
      <c r="AK6" s="556" t="s">
        <v>97</v>
      </c>
      <c r="AL6" s="556" t="s">
        <v>97</v>
      </c>
      <c r="AM6" s="556" t="s">
        <v>97</v>
      </c>
    </row>
    <row r="7" spans="2:45" ht="15.75" thickBot="1" x14ac:dyDescent="0.3">
      <c r="B7" s="109" t="s">
        <v>99</v>
      </c>
      <c r="C7" s="110">
        <v>102370</v>
      </c>
      <c r="D7" s="111">
        <v>46039</v>
      </c>
      <c r="E7" s="111">
        <v>56331</v>
      </c>
      <c r="F7" s="111">
        <v>4467</v>
      </c>
      <c r="G7" s="111">
        <v>-3321</v>
      </c>
      <c r="H7" s="111">
        <v>55185</v>
      </c>
      <c r="I7" s="111">
        <v>4587</v>
      </c>
      <c r="J7" s="111">
        <v>50598</v>
      </c>
      <c r="K7" s="112">
        <f>E7/$E$114</f>
        <v>9.3656789622619543E-2</v>
      </c>
      <c r="L7" s="113">
        <f>C7/$C$114</f>
        <v>7.750042395464897E-2</v>
      </c>
      <c r="M7" s="98" t="s">
        <v>99</v>
      </c>
      <c r="AD7" s="109" t="s">
        <v>99</v>
      </c>
      <c r="AE7" s="110">
        <v>102370.2</v>
      </c>
      <c r="AF7" s="110">
        <v>109120.82</v>
      </c>
      <c r="AG7" s="110">
        <v>98170.43</v>
      </c>
      <c r="AH7" s="110">
        <v>56330.77</v>
      </c>
      <c r="AI7" s="110">
        <v>57350.9</v>
      </c>
      <c r="AJ7" s="549">
        <v>52137.31</v>
      </c>
      <c r="AK7" s="112">
        <f>AH7/AH$116</f>
        <v>8.1322597164846883E-2</v>
      </c>
      <c r="AL7" s="112">
        <f t="shared" ref="AL7:AM22" si="0">AI7/AI$116</f>
        <v>8.5690420415557494E-2</v>
      </c>
      <c r="AM7" s="112">
        <f t="shared" si="0"/>
        <v>7.1475359476614347E-2</v>
      </c>
      <c r="AO7" s="98" t="s">
        <v>520</v>
      </c>
      <c r="AP7" s="98" t="s">
        <v>523</v>
      </c>
      <c r="AQ7" s="557">
        <f>SUM(AK7,AK11)</f>
        <v>9.631323783133254E-2</v>
      </c>
      <c r="AR7" s="557">
        <f t="shared" ref="AR7:AS7" si="1">SUM(AL7,AL11)</f>
        <v>9.8197245285225679E-2</v>
      </c>
      <c r="AS7" s="557">
        <f t="shared" si="1"/>
        <v>8.5504747016198743E-2</v>
      </c>
    </row>
    <row r="8" spans="2:45" ht="15.75" hidden="1" thickBot="1" x14ac:dyDescent="0.3">
      <c r="B8" s="114" t="s">
        <v>100</v>
      </c>
      <c r="C8" s="115">
        <v>98206</v>
      </c>
      <c r="D8" s="116">
        <v>44252</v>
      </c>
      <c r="E8" s="116">
        <v>53954</v>
      </c>
      <c r="F8" s="116">
        <v>3404</v>
      </c>
      <c r="G8" s="116">
        <v>-3191</v>
      </c>
      <c r="H8" s="116">
        <v>53742</v>
      </c>
      <c r="I8" s="116">
        <v>4372</v>
      </c>
      <c r="J8" s="116">
        <v>49370</v>
      </c>
      <c r="K8" s="117"/>
      <c r="L8" s="113">
        <f t="shared" ref="L8:L71" si="2">C8/$C$114</f>
        <v>7.4348018314840836E-2</v>
      </c>
      <c r="M8" s="98" t="s">
        <v>100</v>
      </c>
      <c r="AD8" s="114" t="s">
        <v>100</v>
      </c>
      <c r="AE8" s="115">
        <v>98206.3</v>
      </c>
      <c r="AF8" s="115">
        <v>105519.37</v>
      </c>
      <c r="AG8" s="115">
        <v>94597.42</v>
      </c>
      <c r="AH8" s="115">
        <v>53954.26</v>
      </c>
      <c r="AI8" s="115">
        <v>55340.15</v>
      </c>
      <c r="AJ8" s="550">
        <v>50070.81</v>
      </c>
      <c r="AK8" s="112">
        <f t="shared" ref="AK8:AK71" si="3">AH8/AH$116</f>
        <v>7.789171977069391E-2</v>
      </c>
      <c r="AL8" s="112">
        <f t="shared" si="0"/>
        <v>8.268607326755141E-2</v>
      </c>
      <c r="AM8" s="112">
        <f t="shared" si="0"/>
        <v>6.8642381895714533E-2</v>
      </c>
    </row>
    <row r="9" spans="2:45" ht="15.75" hidden="1" thickBot="1" x14ac:dyDescent="0.3">
      <c r="B9" s="114" t="s">
        <v>101</v>
      </c>
      <c r="C9" s="115">
        <v>3726</v>
      </c>
      <c r="D9" s="116">
        <v>1585</v>
      </c>
      <c r="E9" s="116">
        <v>2141</v>
      </c>
      <c r="F9" s="116">
        <v>986</v>
      </c>
      <c r="G9" s="116">
        <v>-6</v>
      </c>
      <c r="H9" s="116">
        <v>1160</v>
      </c>
      <c r="I9" s="116">
        <v>190</v>
      </c>
      <c r="J9" s="116">
        <v>970</v>
      </c>
      <c r="K9" s="117"/>
      <c r="L9" s="113">
        <f t="shared" si="2"/>
        <v>2.8208125393672174E-3</v>
      </c>
      <c r="M9" s="98" t="s">
        <v>101</v>
      </c>
      <c r="AD9" s="114" t="s">
        <v>101</v>
      </c>
      <c r="AE9" s="115">
        <v>3726.45</v>
      </c>
      <c r="AF9" s="115">
        <v>3311.13</v>
      </c>
      <c r="AG9" s="115">
        <v>3297.05</v>
      </c>
      <c r="AH9" s="115">
        <v>2141.0300000000002</v>
      </c>
      <c r="AI9" s="115">
        <v>1904.58</v>
      </c>
      <c r="AJ9" s="550">
        <v>1971.96</v>
      </c>
      <c r="AK9" s="112">
        <f t="shared" si="3"/>
        <v>3.0909238451356539E-3</v>
      </c>
      <c r="AL9" s="112">
        <f t="shared" si="0"/>
        <v>2.8457140326492258E-3</v>
      </c>
      <c r="AM9" s="112">
        <f t="shared" si="0"/>
        <v>2.7033721124757764E-3</v>
      </c>
    </row>
    <row r="10" spans="2:45" ht="15.75" hidden="1" thickBot="1" x14ac:dyDescent="0.3">
      <c r="B10" s="114" t="s">
        <v>102</v>
      </c>
      <c r="C10" s="115">
        <v>437</v>
      </c>
      <c r="D10" s="116">
        <v>202</v>
      </c>
      <c r="E10" s="116">
        <v>235</v>
      </c>
      <c r="F10" s="116">
        <v>77</v>
      </c>
      <c r="G10" s="116">
        <v>-124</v>
      </c>
      <c r="H10" s="116">
        <v>282</v>
      </c>
      <c r="I10" s="116">
        <v>24</v>
      </c>
      <c r="J10" s="116">
        <v>258</v>
      </c>
      <c r="K10" s="118"/>
      <c r="L10" s="113">
        <f t="shared" si="2"/>
        <v>3.3083603856776008E-4</v>
      </c>
      <c r="M10" s="98" t="s">
        <v>102</v>
      </c>
      <c r="AD10" s="114" t="s">
        <v>102</v>
      </c>
      <c r="AE10" s="115">
        <v>437.45</v>
      </c>
      <c r="AF10" s="115">
        <v>290.32</v>
      </c>
      <c r="AG10" s="115">
        <v>275.97000000000003</v>
      </c>
      <c r="AH10" s="115">
        <v>235.48</v>
      </c>
      <c r="AI10" s="115">
        <v>106.18</v>
      </c>
      <c r="AJ10" s="550">
        <v>94.54</v>
      </c>
      <c r="AK10" s="112">
        <f t="shared" si="3"/>
        <v>3.3995354901731581E-4</v>
      </c>
      <c r="AL10" s="112">
        <f t="shared" si="0"/>
        <v>1.5864805678243751E-4</v>
      </c>
      <c r="AM10" s="112">
        <f t="shared" si="0"/>
        <v>1.2960546842403494E-4</v>
      </c>
    </row>
    <row r="11" spans="2:45" x14ac:dyDescent="0.25">
      <c r="B11" s="119" t="s">
        <v>103</v>
      </c>
      <c r="C11" s="120">
        <v>17361</v>
      </c>
      <c r="D11" s="121">
        <v>6978</v>
      </c>
      <c r="E11" s="121">
        <v>10384</v>
      </c>
      <c r="F11" s="121">
        <v>2647</v>
      </c>
      <c r="G11" s="121">
        <v>11</v>
      </c>
      <c r="H11" s="121">
        <v>7726</v>
      </c>
      <c r="I11" s="121">
        <v>1530</v>
      </c>
      <c r="J11" s="121">
        <v>6196</v>
      </c>
      <c r="K11" s="122">
        <f>E11/$E$114</f>
        <v>1.726459859475744E-2</v>
      </c>
      <c r="L11" s="123">
        <f t="shared" si="2"/>
        <v>1.3143351179805224E-2</v>
      </c>
      <c r="M11" s="98" t="s">
        <v>103</v>
      </c>
      <c r="AD11" s="119" t="s">
        <v>103</v>
      </c>
      <c r="AE11" s="120">
        <v>17361.330000000002</v>
      </c>
      <c r="AF11" s="120">
        <v>15147.28</v>
      </c>
      <c r="AG11" s="120">
        <v>18956.78</v>
      </c>
      <c r="AH11" s="120">
        <v>10383.76</v>
      </c>
      <c r="AI11" s="120">
        <v>8370.57</v>
      </c>
      <c r="AJ11" s="551">
        <v>10233.66</v>
      </c>
      <c r="AK11" s="112">
        <f t="shared" si="3"/>
        <v>1.4990640666485661E-2</v>
      </c>
      <c r="AL11" s="112">
        <f t="shared" si="0"/>
        <v>1.2506824869668184E-2</v>
      </c>
      <c r="AM11" s="112">
        <f t="shared" si="0"/>
        <v>1.4029387539584401E-2</v>
      </c>
      <c r="AO11" s="98" t="s">
        <v>521</v>
      </c>
      <c r="AP11" s="98" t="s">
        <v>524</v>
      </c>
      <c r="AQ11" s="557">
        <f>SUM(AK17,AK42,AK44,AK49)</f>
        <v>0.22204487314663926</v>
      </c>
      <c r="AR11" s="557">
        <f t="shared" ref="AR11:AS11" si="4">SUM(AL17,AL42,AL44,AL49)</f>
        <v>0.2149266694256507</v>
      </c>
      <c r="AS11" s="557">
        <f t="shared" si="4"/>
        <v>0.21177709016475865</v>
      </c>
    </row>
    <row r="12" spans="2:45" ht="15.75" thickBot="1" x14ac:dyDescent="0.3">
      <c r="B12" s="124" t="s">
        <v>104</v>
      </c>
      <c r="C12" s="125">
        <v>353</v>
      </c>
      <c r="D12" s="126">
        <v>223</v>
      </c>
      <c r="E12" s="126">
        <v>130</v>
      </c>
      <c r="F12" s="126">
        <v>41</v>
      </c>
      <c r="G12" s="126">
        <v>0</v>
      </c>
      <c r="H12" s="126">
        <v>89</v>
      </c>
      <c r="I12" s="126">
        <v>25</v>
      </c>
      <c r="J12" s="126">
        <v>65</v>
      </c>
      <c r="K12" s="127">
        <f>E12/$E$114</f>
        <v>2.1614000551988322E-4</v>
      </c>
      <c r="L12" s="113">
        <f t="shared" si="2"/>
        <v>2.6724284122292747E-4</v>
      </c>
      <c r="M12" s="98" t="s">
        <v>104</v>
      </c>
      <c r="AD12" s="124" t="s">
        <v>104</v>
      </c>
      <c r="AE12" s="125">
        <v>353.32</v>
      </c>
      <c r="AF12" s="125">
        <v>286.83999999999997</v>
      </c>
      <c r="AG12" s="125">
        <v>316.58</v>
      </c>
      <c r="AH12" s="125">
        <v>130.1</v>
      </c>
      <c r="AI12" s="125">
        <v>180.79</v>
      </c>
      <c r="AJ12" s="552">
        <v>92.62</v>
      </c>
      <c r="AK12" s="112">
        <f t="shared" si="3"/>
        <v>1.8782043794442324E-4</v>
      </c>
      <c r="AL12" s="112">
        <f t="shared" si="0"/>
        <v>2.7012603301654618E-4</v>
      </c>
      <c r="AM12" s="112">
        <f t="shared" si="0"/>
        <v>1.2697332859566444E-4</v>
      </c>
      <c r="AO12" s="98" t="s">
        <v>522</v>
      </c>
      <c r="AP12" s="98" t="s">
        <v>525</v>
      </c>
      <c r="AQ12" s="557">
        <f>SUM(AK53,AK57,AK63,AK66,AK73,AK77,AK79,AK87,AK94,AK96,AK98,AK102,AK107,AK111)</f>
        <v>0.54995051342903856</v>
      </c>
      <c r="AR12" s="557">
        <f t="shared" ref="AR12:AS12" si="5">SUM(AL53,AL57,AL63,AL66,AL73,AL77,AL79,AL87,AL94,AL96,AL98,AL102,AL107,AL111)</f>
        <v>0.56555326350766877</v>
      </c>
      <c r="AS12" s="557">
        <f t="shared" si="5"/>
        <v>0.56662603255109756</v>
      </c>
    </row>
    <row r="13" spans="2:45" hidden="1" x14ac:dyDescent="0.25">
      <c r="B13" s="114" t="s">
        <v>105</v>
      </c>
      <c r="C13" s="128" t="s">
        <v>106</v>
      </c>
      <c r="D13" s="129" t="s">
        <v>106</v>
      </c>
      <c r="E13" s="129" t="s">
        <v>106</v>
      </c>
      <c r="F13" s="129" t="s">
        <v>106</v>
      </c>
      <c r="G13" s="129" t="s">
        <v>106</v>
      </c>
      <c r="H13" s="129" t="s">
        <v>106</v>
      </c>
      <c r="I13" s="129" t="s">
        <v>106</v>
      </c>
      <c r="J13" s="129" t="s">
        <v>106</v>
      </c>
      <c r="K13" s="130"/>
      <c r="L13" s="113" t="e">
        <f t="shared" si="2"/>
        <v>#VALUE!</v>
      </c>
      <c r="M13" s="98" t="s">
        <v>105</v>
      </c>
      <c r="AD13" s="114" t="s">
        <v>105</v>
      </c>
      <c r="AE13" s="128">
        <v>52.08</v>
      </c>
      <c r="AF13" s="128">
        <v>38.76</v>
      </c>
      <c r="AG13" s="128">
        <v>46.44</v>
      </c>
      <c r="AH13" s="128">
        <v>28.26</v>
      </c>
      <c r="AI13" s="128">
        <v>20.18</v>
      </c>
      <c r="AJ13" s="553">
        <v>24.09</v>
      </c>
      <c r="AK13" s="112">
        <f t="shared" si="3"/>
        <v>4.0797890671094552E-5</v>
      </c>
      <c r="AL13" s="112">
        <f t="shared" si="0"/>
        <v>3.0151796815498104E-5</v>
      </c>
      <c r="AM13" s="112">
        <f t="shared" si="0"/>
        <v>3.3025129409086118E-5</v>
      </c>
    </row>
    <row r="14" spans="2:45" hidden="1" x14ac:dyDescent="0.25">
      <c r="B14" s="114" t="s">
        <v>107</v>
      </c>
      <c r="C14" s="115">
        <v>10286</v>
      </c>
      <c r="D14" s="116">
        <v>3530</v>
      </c>
      <c r="E14" s="116">
        <v>6756</v>
      </c>
      <c r="F14" s="116">
        <v>1641</v>
      </c>
      <c r="G14" s="116">
        <v>4</v>
      </c>
      <c r="H14" s="116">
        <v>5112</v>
      </c>
      <c r="I14" s="116">
        <v>946</v>
      </c>
      <c r="J14" s="116">
        <v>4166</v>
      </c>
      <c r="K14" s="117"/>
      <c r="L14" s="113">
        <f t="shared" si="2"/>
        <v>7.7871384272493824E-3</v>
      </c>
      <c r="M14" s="98" t="s">
        <v>107</v>
      </c>
      <c r="AD14" s="114" t="s">
        <v>107</v>
      </c>
      <c r="AE14" s="115">
        <v>10285.91</v>
      </c>
      <c r="AF14" s="115">
        <v>8915.91</v>
      </c>
      <c r="AG14" s="115">
        <v>12459.71</v>
      </c>
      <c r="AH14" s="115">
        <v>6756.36</v>
      </c>
      <c r="AI14" s="115">
        <v>5503.22</v>
      </c>
      <c r="AJ14" s="550">
        <v>7090.45</v>
      </c>
      <c r="AK14" s="112">
        <f t="shared" si="3"/>
        <v>9.7539008002320016E-3</v>
      </c>
      <c r="AL14" s="112">
        <f t="shared" si="0"/>
        <v>8.2225952066890731E-3</v>
      </c>
      <c r="AM14" s="112">
        <f t="shared" si="0"/>
        <v>9.7203415864945894E-3</v>
      </c>
    </row>
    <row r="15" spans="2:45" hidden="1" x14ac:dyDescent="0.25">
      <c r="B15" s="114" t="s">
        <v>108</v>
      </c>
      <c r="C15" s="115">
        <v>6503</v>
      </c>
      <c r="D15" s="116">
        <v>3113</v>
      </c>
      <c r="E15" s="116">
        <v>3390</v>
      </c>
      <c r="F15" s="116">
        <v>926</v>
      </c>
      <c r="G15" s="116">
        <v>7</v>
      </c>
      <c r="H15" s="116">
        <v>2458</v>
      </c>
      <c r="I15" s="116">
        <v>542</v>
      </c>
      <c r="J15" s="116">
        <v>1916</v>
      </c>
      <c r="K15" s="117"/>
      <c r="L15" s="113">
        <f t="shared" si="2"/>
        <v>4.9231733611124571E-3</v>
      </c>
      <c r="M15" s="98" t="s">
        <v>108</v>
      </c>
      <c r="AD15" s="114" t="s">
        <v>108</v>
      </c>
      <c r="AE15" s="115">
        <v>6503.18</v>
      </c>
      <c r="AF15" s="115">
        <v>5730.76</v>
      </c>
      <c r="AG15" s="115">
        <v>5926.13</v>
      </c>
      <c r="AH15" s="115">
        <v>3390.15</v>
      </c>
      <c r="AI15" s="115">
        <v>2578.1999999999998</v>
      </c>
      <c r="AJ15" s="550">
        <v>2917.96</v>
      </c>
      <c r="AK15" s="112">
        <f t="shared" si="3"/>
        <v>4.8942310353365607E-3</v>
      </c>
      <c r="AL15" s="112">
        <f t="shared" si="0"/>
        <v>3.8521983424042224E-3</v>
      </c>
      <c r="AM15" s="112">
        <f t="shared" si="0"/>
        <v>4.0002493404124916E-3</v>
      </c>
    </row>
    <row r="16" spans="2:45" hidden="1" x14ac:dyDescent="0.25">
      <c r="B16" s="114" t="s">
        <v>109</v>
      </c>
      <c r="C16" s="128" t="s">
        <v>106</v>
      </c>
      <c r="D16" s="129" t="s">
        <v>106</v>
      </c>
      <c r="E16" s="129" t="s">
        <v>106</v>
      </c>
      <c r="F16" s="129" t="s">
        <v>106</v>
      </c>
      <c r="G16" s="129" t="s">
        <v>106</v>
      </c>
      <c r="H16" s="129" t="s">
        <v>106</v>
      </c>
      <c r="I16" s="129" t="s">
        <v>106</v>
      </c>
      <c r="J16" s="129" t="s">
        <v>106</v>
      </c>
      <c r="K16" s="117"/>
      <c r="L16" s="113" t="e">
        <f t="shared" si="2"/>
        <v>#VALUE!</v>
      </c>
      <c r="M16" s="98" t="s">
        <v>109</v>
      </c>
      <c r="AD16" s="114" t="s">
        <v>109</v>
      </c>
      <c r="AE16" s="128">
        <v>166.85</v>
      </c>
      <c r="AF16" s="128">
        <v>175.01</v>
      </c>
      <c r="AG16" s="128">
        <v>207.91</v>
      </c>
      <c r="AH16" s="128">
        <v>78.89</v>
      </c>
      <c r="AI16" s="128">
        <v>88.19</v>
      </c>
      <c r="AJ16" s="553">
        <v>108.54</v>
      </c>
      <c r="AK16" s="112">
        <f t="shared" si="3"/>
        <v>1.1389050230157995E-4</v>
      </c>
      <c r="AL16" s="112">
        <f t="shared" si="0"/>
        <v>1.3176843216842308E-4</v>
      </c>
      <c r="AM16" s="112">
        <f t="shared" si="0"/>
        <v>1.4879815467256982E-4</v>
      </c>
    </row>
    <row r="17" spans="2:45" ht="15.75" thickBot="1" x14ac:dyDescent="0.3">
      <c r="B17" s="131" t="s">
        <v>110</v>
      </c>
      <c r="C17" s="132">
        <v>401490</v>
      </c>
      <c r="D17" s="133">
        <v>308711</v>
      </c>
      <c r="E17" s="133">
        <v>92779</v>
      </c>
      <c r="F17" s="133">
        <v>49727</v>
      </c>
      <c r="G17" s="133">
        <v>-1770</v>
      </c>
      <c r="H17" s="133">
        <v>44823</v>
      </c>
      <c r="I17" s="133">
        <v>13919</v>
      </c>
      <c r="J17" s="133">
        <v>30903</v>
      </c>
      <c r="K17" s="112">
        <f>E17/$E$114</f>
        <v>0.1542557967086865</v>
      </c>
      <c r="L17" s="113">
        <f t="shared" si="2"/>
        <v>0.30395277145210525</v>
      </c>
      <c r="M17" s="98" t="s">
        <v>110</v>
      </c>
      <c r="AD17" s="131" t="s">
        <v>110</v>
      </c>
      <c r="AE17" s="132">
        <v>401489.98</v>
      </c>
      <c r="AF17" s="132">
        <v>362432.03</v>
      </c>
      <c r="AG17" s="132">
        <v>428315.01</v>
      </c>
      <c r="AH17" s="132">
        <v>92779.45</v>
      </c>
      <c r="AI17" s="132">
        <v>88996.33</v>
      </c>
      <c r="AJ17" s="554">
        <v>98352.99</v>
      </c>
      <c r="AK17" s="112">
        <f t="shared" si="3"/>
        <v>0.13394217472131223</v>
      </c>
      <c r="AL17" s="112">
        <f t="shared" si="0"/>
        <v>0.13297320413701777</v>
      </c>
      <c r="AM17" s="112">
        <f t="shared" si="0"/>
        <v>0.13483271990537787</v>
      </c>
      <c r="AQ17" s="557">
        <f>SUM(AQ7:AQ12)</f>
        <v>0.8683086244070104</v>
      </c>
      <c r="AR17" s="557">
        <f t="shared" ref="AR17:AS17" si="6">SUM(AR7:AR12)</f>
        <v>0.87867717821854519</v>
      </c>
      <c r="AS17" s="557">
        <f t="shared" si="6"/>
        <v>0.86390786973205502</v>
      </c>
    </row>
    <row r="18" spans="2:45" ht="15.75" hidden="1" thickBot="1" x14ac:dyDescent="0.3">
      <c r="B18" s="114" t="s">
        <v>111</v>
      </c>
      <c r="C18" s="115">
        <v>45626</v>
      </c>
      <c r="D18" s="116">
        <v>33557</v>
      </c>
      <c r="E18" s="116">
        <v>12068</v>
      </c>
      <c r="F18" s="116">
        <v>6193</v>
      </c>
      <c r="G18" s="116">
        <v>-745</v>
      </c>
      <c r="H18" s="116">
        <v>6620</v>
      </c>
      <c r="I18" s="116">
        <v>1651</v>
      </c>
      <c r="J18" s="116">
        <v>4969</v>
      </c>
      <c r="K18" s="117"/>
      <c r="L18" s="113">
        <f t="shared" si="2"/>
        <v>3.4541705024468239E-2</v>
      </c>
      <c r="M18" s="98" t="s">
        <v>111</v>
      </c>
      <c r="AD18" s="114" t="s">
        <v>111</v>
      </c>
      <c r="AE18" s="115">
        <v>45625.54</v>
      </c>
      <c r="AF18" s="115">
        <v>43248.33</v>
      </c>
      <c r="AG18" s="115">
        <v>47246.12</v>
      </c>
      <c r="AH18" s="115">
        <v>12068.2</v>
      </c>
      <c r="AI18" s="115">
        <v>11542.57</v>
      </c>
      <c r="AJ18" s="550">
        <v>12114.86</v>
      </c>
      <c r="AK18" s="112">
        <f t="shared" si="3"/>
        <v>1.7422402837823897E-2</v>
      </c>
      <c r="AL18" s="112">
        <f t="shared" si="0"/>
        <v>1.7246245062867392E-2</v>
      </c>
      <c r="AM18" s="112">
        <f t="shared" si="0"/>
        <v>1.6608336208923248E-2</v>
      </c>
    </row>
    <row r="19" spans="2:45" ht="15.75" hidden="1" thickBot="1" x14ac:dyDescent="0.3">
      <c r="B19" s="114" t="s">
        <v>112</v>
      </c>
      <c r="C19" s="115">
        <v>15136</v>
      </c>
      <c r="D19" s="116">
        <v>10402</v>
      </c>
      <c r="E19" s="116">
        <v>4733</v>
      </c>
      <c r="F19" s="116">
        <v>1668</v>
      </c>
      <c r="G19" s="116">
        <v>-15</v>
      </c>
      <c r="H19" s="116">
        <v>3079</v>
      </c>
      <c r="I19" s="116">
        <v>978</v>
      </c>
      <c r="J19" s="116">
        <v>2102</v>
      </c>
      <c r="K19" s="117"/>
      <c r="L19" s="113">
        <f t="shared" si="2"/>
        <v>1.1458888512040312E-2</v>
      </c>
      <c r="M19" s="98" t="s">
        <v>112</v>
      </c>
      <c r="AD19" s="114" t="s">
        <v>112</v>
      </c>
      <c r="AE19" s="115">
        <v>15135.58</v>
      </c>
      <c r="AF19" s="115">
        <v>13214.64</v>
      </c>
      <c r="AG19" s="115">
        <v>14543.95</v>
      </c>
      <c r="AH19" s="115">
        <v>4733.38</v>
      </c>
      <c r="AI19" s="115">
        <v>4542.32</v>
      </c>
      <c r="AJ19" s="550">
        <v>4869.4799999999996</v>
      </c>
      <c r="AK19" s="112">
        <f t="shared" si="3"/>
        <v>6.8334012648529913E-3</v>
      </c>
      <c r="AL19" s="112">
        <f t="shared" si="0"/>
        <v>6.7868736229421871E-3</v>
      </c>
      <c r="AM19" s="112">
        <f t="shared" si="0"/>
        <v>6.6756001309654063E-3</v>
      </c>
    </row>
    <row r="20" spans="2:45" ht="15.75" hidden="1" thickBot="1" x14ac:dyDescent="0.3">
      <c r="B20" s="114" t="s">
        <v>113</v>
      </c>
      <c r="C20" s="115">
        <v>15546</v>
      </c>
      <c r="D20" s="116">
        <v>11966</v>
      </c>
      <c r="E20" s="116">
        <v>3580</v>
      </c>
      <c r="F20" s="116">
        <v>1373</v>
      </c>
      <c r="G20" s="116">
        <v>0</v>
      </c>
      <c r="H20" s="116">
        <v>2206</v>
      </c>
      <c r="I20" s="116">
        <v>264</v>
      </c>
      <c r="J20" s="116">
        <v>1942</v>
      </c>
      <c r="K20" s="117"/>
      <c r="L20" s="113">
        <f t="shared" si="2"/>
        <v>1.1769283880032948E-2</v>
      </c>
      <c r="M20" s="98" t="s">
        <v>113</v>
      </c>
      <c r="AD20" s="114" t="s">
        <v>113</v>
      </c>
      <c r="AE20" s="115">
        <v>15546.17</v>
      </c>
      <c r="AF20" s="115">
        <v>14856.36</v>
      </c>
      <c r="AG20" s="115">
        <v>12133.13</v>
      </c>
      <c r="AH20" s="115">
        <v>3579.95</v>
      </c>
      <c r="AI20" s="115">
        <v>2658.89</v>
      </c>
      <c r="AJ20" s="550">
        <v>2543.13</v>
      </c>
      <c r="AK20" s="112">
        <f t="shared" si="3"/>
        <v>5.168238100070238E-3</v>
      </c>
      <c r="AL20" s="112">
        <f t="shared" si="0"/>
        <v>3.9727607053894826E-3</v>
      </c>
      <c r="AM20" s="112">
        <f t="shared" si="0"/>
        <v>3.4863925842311821E-3</v>
      </c>
    </row>
    <row r="21" spans="2:45" ht="15.75" hidden="1" thickBot="1" x14ac:dyDescent="0.3">
      <c r="B21" s="114" t="s">
        <v>114</v>
      </c>
      <c r="C21" s="115">
        <v>12288</v>
      </c>
      <c r="D21" s="116">
        <v>7204</v>
      </c>
      <c r="E21" s="116">
        <v>5083</v>
      </c>
      <c r="F21" s="116">
        <v>3533</v>
      </c>
      <c r="G21" s="116">
        <v>-71</v>
      </c>
      <c r="H21" s="116">
        <v>1621</v>
      </c>
      <c r="I21" s="116">
        <v>559</v>
      </c>
      <c r="J21" s="116">
        <v>1063</v>
      </c>
      <c r="K21" s="117"/>
      <c r="L21" s="113">
        <f t="shared" si="2"/>
        <v>9.3027762973012258E-3</v>
      </c>
      <c r="M21" s="98" t="s">
        <v>114</v>
      </c>
      <c r="AD21" s="114" t="s">
        <v>114</v>
      </c>
      <c r="AE21" s="115">
        <v>12287.74</v>
      </c>
      <c r="AF21" s="115">
        <v>12578.18</v>
      </c>
      <c r="AG21" s="115">
        <v>15144.9</v>
      </c>
      <c r="AH21" s="115">
        <v>5083.46</v>
      </c>
      <c r="AI21" s="115">
        <v>5197.9399999999996</v>
      </c>
      <c r="AJ21" s="550">
        <v>5797.96</v>
      </c>
      <c r="AK21" s="112">
        <f t="shared" si="3"/>
        <v>7.3387984894155104E-3</v>
      </c>
      <c r="AL21" s="112">
        <f t="shared" si="0"/>
        <v>7.7664633666575918E-3</v>
      </c>
      <c r="AM21" s="112">
        <f t="shared" si="0"/>
        <v>7.9484590829682414E-3</v>
      </c>
    </row>
    <row r="22" spans="2:45" ht="15.75" hidden="1" thickBot="1" x14ac:dyDescent="0.3">
      <c r="B22" s="114" t="s">
        <v>115</v>
      </c>
      <c r="C22" s="115">
        <v>19029</v>
      </c>
      <c r="D22" s="116">
        <v>7872</v>
      </c>
      <c r="E22" s="116">
        <v>11157</v>
      </c>
      <c r="F22" s="116">
        <v>8809</v>
      </c>
      <c r="G22" s="116">
        <v>-430</v>
      </c>
      <c r="H22" s="116">
        <v>2778</v>
      </c>
      <c r="I22" s="116">
        <v>465</v>
      </c>
      <c r="J22" s="116">
        <v>2313</v>
      </c>
      <c r="K22" s="117"/>
      <c r="L22" s="113">
        <f t="shared" si="2"/>
        <v>1.4406130384224041E-2</v>
      </c>
      <c r="M22" s="98" t="s">
        <v>115</v>
      </c>
      <c r="AD22" s="114" t="s">
        <v>115</v>
      </c>
      <c r="AE22" s="115">
        <v>19028.650000000001</v>
      </c>
      <c r="AF22" s="115">
        <v>16354.64</v>
      </c>
      <c r="AG22" s="115">
        <v>15339.27</v>
      </c>
      <c r="AH22" s="115">
        <v>11156.63</v>
      </c>
      <c r="AI22" s="115">
        <v>9854.3799999999992</v>
      </c>
      <c r="AJ22" s="550">
        <v>8695.91</v>
      </c>
      <c r="AK22" s="112">
        <f t="shared" si="3"/>
        <v>1.6106403786194393E-2</v>
      </c>
      <c r="AL22" s="112">
        <f t="shared" si="0"/>
        <v>1.4723848538290792E-2</v>
      </c>
      <c r="AM22" s="112">
        <f t="shared" si="0"/>
        <v>1.1921276591106934E-2</v>
      </c>
    </row>
    <row r="23" spans="2:45" ht="15.75" hidden="1" thickBot="1" x14ac:dyDescent="0.3">
      <c r="B23" s="114" t="s">
        <v>116</v>
      </c>
      <c r="C23" s="115">
        <v>2418</v>
      </c>
      <c r="D23" s="116">
        <v>1285</v>
      </c>
      <c r="E23" s="116">
        <v>1134</v>
      </c>
      <c r="F23" s="116">
        <v>894</v>
      </c>
      <c r="G23" s="116">
        <v>-41</v>
      </c>
      <c r="H23" s="116">
        <v>281</v>
      </c>
      <c r="I23" s="116">
        <v>65</v>
      </c>
      <c r="J23" s="116">
        <v>216</v>
      </c>
      <c r="K23" s="117"/>
      <c r="L23" s="113">
        <f t="shared" si="2"/>
        <v>1.8305756092833955E-3</v>
      </c>
      <c r="M23" s="98" t="s">
        <v>116</v>
      </c>
      <c r="AD23" s="114" t="s">
        <v>116</v>
      </c>
      <c r="AE23" s="115">
        <v>2418.4499999999998</v>
      </c>
      <c r="AF23" s="115">
        <v>1559.22</v>
      </c>
      <c r="AG23" s="115">
        <v>1742.14</v>
      </c>
      <c r="AH23" s="115">
        <v>1133.8699999999999</v>
      </c>
      <c r="AI23" s="115">
        <v>802.4</v>
      </c>
      <c r="AJ23" s="550">
        <v>880.21</v>
      </c>
      <c r="AK23" s="112">
        <f t="shared" si="3"/>
        <v>1.6369251342970266E-3</v>
      </c>
      <c r="AL23" s="112">
        <f t="shared" ref="AL23:AL86" si="7">AI23/AI$116</f>
        <v>1.1988999883426996E-3</v>
      </c>
      <c r="AM23" s="112">
        <f t="shared" ref="AM23:AM86" si="8">AJ23/AJ$116</f>
        <v>1.2066853116302072E-3</v>
      </c>
    </row>
    <row r="24" spans="2:45" ht="15.75" hidden="1" thickBot="1" x14ac:dyDescent="0.3">
      <c r="B24" s="114" t="s">
        <v>117</v>
      </c>
      <c r="C24" s="115">
        <v>3361</v>
      </c>
      <c r="D24" s="116">
        <v>2200</v>
      </c>
      <c r="E24" s="116">
        <v>1160</v>
      </c>
      <c r="F24" s="116">
        <v>722</v>
      </c>
      <c r="G24" s="116">
        <v>-8</v>
      </c>
      <c r="H24" s="116">
        <v>446</v>
      </c>
      <c r="I24" s="116">
        <v>70</v>
      </c>
      <c r="J24" s="116">
        <v>377</v>
      </c>
      <c r="K24" s="117"/>
      <c r="L24" s="113">
        <f t="shared" si="2"/>
        <v>2.5444849556664566E-3</v>
      </c>
      <c r="M24" s="98" t="s">
        <v>117</v>
      </c>
      <c r="AD24" s="114" t="s">
        <v>117</v>
      </c>
      <c r="AE24" s="115">
        <v>3360.7</v>
      </c>
      <c r="AF24" s="115">
        <v>2782.72</v>
      </c>
      <c r="AG24" s="115">
        <v>3588.93</v>
      </c>
      <c r="AH24" s="115">
        <v>1160.4000000000001</v>
      </c>
      <c r="AI24" s="115">
        <v>881.16</v>
      </c>
      <c r="AJ24" s="550">
        <v>1246.1400000000001</v>
      </c>
      <c r="AK24" s="112">
        <f t="shared" si="3"/>
        <v>1.6752254895519504E-3</v>
      </c>
      <c r="AL24" s="112">
        <f t="shared" si="7"/>
        <v>1.3165786561914921E-3</v>
      </c>
      <c r="AM24" s="112">
        <f t="shared" si="8"/>
        <v>1.7083410029820911E-3</v>
      </c>
    </row>
    <row r="25" spans="2:45" ht="15.75" hidden="1" thickBot="1" x14ac:dyDescent="0.3">
      <c r="B25" s="114" t="s">
        <v>118</v>
      </c>
      <c r="C25" s="115">
        <v>3334</v>
      </c>
      <c r="D25" s="116">
        <v>2374</v>
      </c>
      <c r="E25" s="116">
        <v>960</v>
      </c>
      <c r="F25" s="116">
        <v>484</v>
      </c>
      <c r="G25" s="116">
        <v>-47</v>
      </c>
      <c r="H25" s="116">
        <v>523</v>
      </c>
      <c r="I25" s="116">
        <v>148</v>
      </c>
      <c r="J25" s="116">
        <v>375</v>
      </c>
      <c r="K25" s="117"/>
      <c r="L25" s="113">
        <f t="shared" si="2"/>
        <v>2.5240442850913321E-3</v>
      </c>
      <c r="M25" s="98" t="s">
        <v>118</v>
      </c>
      <c r="AD25" s="114" t="s">
        <v>118</v>
      </c>
      <c r="AE25" s="115">
        <v>3334.44</v>
      </c>
      <c r="AF25" s="115">
        <v>3508.02</v>
      </c>
      <c r="AG25" s="115">
        <v>4115.5200000000004</v>
      </c>
      <c r="AH25" s="115">
        <v>960.12</v>
      </c>
      <c r="AI25" s="115">
        <v>1149.3900000000001</v>
      </c>
      <c r="AJ25" s="550">
        <v>1120.78</v>
      </c>
      <c r="AK25" s="112">
        <f t="shared" si="3"/>
        <v>1.3860888461122186E-3</v>
      </c>
      <c r="AL25" s="112">
        <f t="shared" si="7"/>
        <v>1.7173525144581453E-3</v>
      </c>
      <c r="AM25" s="112">
        <f t="shared" si="8"/>
        <v>1.5364842066880671E-3</v>
      </c>
    </row>
    <row r="26" spans="2:45" ht="15.75" hidden="1" thickBot="1" x14ac:dyDescent="0.3">
      <c r="B26" s="114" t="s">
        <v>119</v>
      </c>
      <c r="C26" s="115">
        <v>7609</v>
      </c>
      <c r="D26" s="116">
        <v>4873</v>
      </c>
      <c r="E26" s="116">
        <v>2736</v>
      </c>
      <c r="F26" s="116">
        <v>1368</v>
      </c>
      <c r="G26" s="116">
        <v>-72</v>
      </c>
      <c r="H26" s="116">
        <v>1440</v>
      </c>
      <c r="I26" s="116">
        <v>322</v>
      </c>
      <c r="J26" s="116">
        <v>1118</v>
      </c>
      <c r="K26" s="117"/>
      <c r="L26" s="113">
        <f t="shared" si="2"/>
        <v>5.7604837928194198E-3</v>
      </c>
      <c r="M26" s="98" t="s">
        <v>119</v>
      </c>
      <c r="AD26" s="114" t="s">
        <v>119</v>
      </c>
      <c r="AE26" s="115">
        <v>7608.9</v>
      </c>
      <c r="AF26" s="115">
        <v>5658.33</v>
      </c>
      <c r="AG26" s="115">
        <v>5161.2299999999996</v>
      </c>
      <c r="AH26" s="115">
        <v>2736.38</v>
      </c>
      <c r="AI26" s="115">
        <v>1995.07</v>
      </c>
      <c r="AJ26" s="550">
        <v>1735.27</v>
      </c>
      <c r="AK26" s="112">
        <f t="shared" si="3"/>
        <v>3.9504080705792541E-3</v>
      </c>
      <c r="AL26" s="112">
        <f t="shared" si="7"/>
        <v>2.9809189927004856E-3</v>
      </c>
      <c r="AM26" s="112">
        <f t="shared" si="8"/>
        <v>2.3788923333210817E-3</v>
      </c>
    </row>
    <row r="27" spans="2:45" ht="15.75" hidden="1" thickBot="1" x14ac:dyDescent="0.3">
      <c r="B27" s="114" t="s">
        <v>120</v>
      </c>
      <c r="C27" s="115">
        <v>65</v>
      </c>
      <c r="D27" s="116">
        <v>39</v>
      </c>
      <c r="E27" s="116">
        <v>26</v>
      </c>
      <c r="F27" s="116">
        <v>17</v>
      </c>
      <c r="G27" s="116">
        <v>0</v>
      </c>
      <c r="H27" s="116">
        <v>9</v>
      </c>
      <c r="I27" s="116">
        <v>4</v>
      </c>
      <c r="J27" s="116">
        <v>5</v>
      </c>
      <c r="K27" s="117"/>
      <c r="L27" s="113">
        <f t="shared" si="2"/>
        <v>4.9209021754929986E-5</v>
      </c>
      <c r="M27" s="98" t="s">
        <v>120</v>
      </c>
      <c r="AD27" s="114" t="s">
        <v>120</v>
      </c>
      <c r="AE27" s="115">
        <v>64.62</v>
      </c>
      <c r="AF27" s="115">
        <v>61.3</v>
      </c>
      <c r="AG27" s="115">
        <v>79.28</v>
      </c>
      <c r="AH27" s="115">
        <v>25.77</v>
      </c>
      <c r="AI27" s="115">
        <v>32.22</v>
      </c>
      <c r="AJ27" s="550">
        <v>36.369999999999997</v>
      </c>
      <c r="AK27" s="112">
        <f t="shared" si="3"/>
        <v>3.7203172066316581E-5</v>
      </c>
      <c r="AL27" s="112">
        <f t="shared" si="7"/>
        <v>4.8141273210869617E-5</v>
      </c>
      <c r="AM27" s="112">
        <f t="shared" si="8"/>
        <v>4.9859857061372432E-5</v>
      </c>
    </row>
    <row r="28" spans="2:45" ht="15.75" hidden="1" thickBot="1" x14ac:dyDescent="0.3">
      <c r="B28" s="114" t="s">
        <v>121</v>
      </c>
      <c r="C28" s="115">
        <v>3258</v>
      </c>
      <c r="D28" s="116">
        <v>2301</v>
      </c>
      <c r="E28" s="116">
        <v>957</v>
      </c>
      <c r="F28" s="116">
        <v>407</v>
      </c>
      <c r="G28" s="116">
        <v>-4</v>
      </c>
      <c r="H28" s="116">
        <v>553</v>
      </c>
      <c r="I28" s="116">
        <v>178</v>
      </c>
      <c r="J28" s="116">
        <v>376</v>
      </c>
      <c r="K28" s="117"/>
      <c r="L28" s="113">
        <f t="shared" si="2"/>
        <v>2.4665075827317215E-3</v>
      </c>
      <c r="M28" s="98" t="s">
        <v>121</v>
      </c>
      <c r="AD28" s="114" t="s">
        <v>121</v>
      </c>
      <c r="AE28" s="115">
        <v>3258.06</v>
      </c>
      <c r="AF28" s="115">
        <v>3771.42</v>
      </c>
      <c r="AG28" s="115">
        <v>4925.76</v>
      </c>
      <c r="AH28" s="115">
        <v>956.72</v>
      </c>
      <c r="AI28" s="115">
        <v>1341.7</v>
      </c>
      <c r="AJ28" s="550">
        <v>1393.67</v>
      </c>
      <c r="AK28" s="112">
        <f t="shared" si="3"/>
        <v>1.3811803950052931E-3</v>
      </c>
      <c r="AL28" s="112">
        <f t="shared" si="7"/>
        <v>2.00469106974003E-3</v>
      </c>
      <c r="AM28" s="112">
        <f t="shared" si="8"/>
        <v>1.9105907888568305E-3</v>
      </c>
    </row>
    <row r="29" spans="2:45" ht="15.75" hidden="1" thickBot="1" x14ac:dyDescent="0.3">
      <c r="B29" s="114" t="s">
        <v>122</v>
      </c>
      <c r="C29" s="115">
        <v>9668</v>
      </c>
      <c r="D29" s="116">
        <v>4787</v>
      </c>
      <c r="E29" s="116">
        <v>4881</v>
      </c>
      <c r="F29" s="116">
        <v>1931</v>
      </c>
      <c r="G29" s="116">
        <v>-1</v>
      </c>
      <c r="H29" s="116">
        <v>2951</v>
      </c>
      <c r="I29" s="116">
        <v>1539</v>
      </c>
      <c r="J29" s="116">
        <v>1412</v>
      </c>
      <c r="K29" s="117"/>
      <c r="L29" s="113">
        <f t="shared" si="2"/>
        <v>7.3192741896409711E-3</v>
      </c>
      <c r="M29" s="98" t="s">
        <v>122</v>
      </c>
      <c r="AD29" s="114" t="s">
        <v>122</v>
      </c>
      <c r="AE29" s="115">
        <v>9668.06</v>
      </c>
      <c r="AF29" s="115">
        <v>10242.629999999999</v>
      </c>
      <c r="AG29" s="115">
        <v>11254.59</v>
      </c>
      <c r="AH29" s="115">
        <v>4881.28</v>
      </c>
      <c r="AI29" s="115">
        <v>5252.64</v>
      </c>
      <c r="AJ29" s="550">
        <v>6031.44</v>
      </c>
      <c r="AK29" s="112">
        <f t="shared" si="3"/>
        <v>7.0469188880042605E-3</v>
      </c>
      <c r="AL29" s="112">
        <f t="shared" si="7"/>
        <v>7.8481929645667983E-3</v>
      </c>
      <c r="AM29" s="112">
        <f t="shared" si="8"/>
        <v>8.2685382533473784E-3</v>
      </c>
    </row>
    <row r="30" spans="2:45" ht="15.75" hidden="1" thickBot="1" x14ac:dyDescent="0.3">
      <c r="B30" s="114" t="s">
        <v>123</v>
      </c>
      <c r="C30" s="115">
        <v>9408</v>
      </c>
      <c r="D30" s="116">
        <v>6506</v>
      </c>
      <c r="E30" s="116">
        <v>2901</v>
      </c>
      <c r="F30" s="116">
        <v>1249</v>
      </c>
      <c r="G30" s="116">
        <v>-167</v>
      </c>
      <c r="H30" s="116">
        <v>1819</v>
      </c>
      <c r="I30" s="116">
        <v>463</v>
      </c>
      <c r="J30" s="116">
        <v>1356</v>
      </c>
      <c r="K30" s="117"/>
      <c r="L30" s="113">
        <f t="shared" si="2"/>
        <v>7.1224381026212509E-3</v>
      </c>
      <c r="M30" s="98" t="s">
        <v>123</v>
      </c>
      <c r="AD30" s="114" t="s">
        <v>123</v>
      </c>
      <c r="AE30" s="115">
        <v>9407.52</v>
      </c>
      <c r="AF30" s="115">
        <v>9333.7999999999993</v>
      </c>
      <c r="AG30" s="115">
        <v>11610.99</v>
      </c>
      <c r="AH30" s="115">
        <v>2901.35</v>
      </c>
      <c r="AI30" s="115">
        <v>2973.61</v>
      </c>
      <c r="AJ30" s="550">
        <v>3186.01</v>
      </c>
      <c r="AK30" s="112">
        <f t="shared" si="3"/>
        <v>4.188569005611471E-3</v>
      </c>
      <c r="AL30" s="112">
        <f t="shared" si="7"/>
        <v>4.4429972511661709E-3</v>
      </c>
      <c r="AM30" s="112">
        <f t="shared" si="8"/>
        <v>4.3677207367639045E-3</v>
      </c>
    </row>
    <row r="31" spans="2:45" ht="15.75" hidden="1" thickBot="1" x14ac:dyDescent="0.3">
      <c r="B31" s="114" t="s">
        <v>124</v>
      </c>
      <c r="C31" s="115">
        <v>12868</v>
      </c>
      <c r="D31" s="116">
        <v>8140</v>
      </c>
      <c r="E31" s="116">
        <v>4728</v>
      </c>
      <c r="F31" s="116">
        <v>1326</v>
      </c>
      <c r="G31" s="116">
        <v>-21</v>
      </c>
      <c r="H31" s="116">
        <v>3423</v>
      </c>
      <c r="I31" s="116">
        <v>708</v>
      </c>
      <c r="J31" s="116">
        <v>2715</v>
      </c>
      <c r="K31" s="117"/>
      <c r="L31" s="113">
        <f t="shared" si="2"/>
        <v>9.7418721837298321E-3</v>
      </c>
      <c r="M31" s="98" t="s">
        <v>124</v>
      </c>
      <c r="AD31" s="114" t="s">
        <v>124</v>
      </c>
      <c r="AE31" s="115">
        <v>12867.74</v>
      </c>
      <c r="AF31" s="115">
        <v>13142.13</v>
      </c>
      <c r="AG31" s="115">
        <v>15569.75</v>
      </c>
      <c r="AH31" s="115">
        <v>4727.5</v>
      </c>
      <c r="AI31" s="115">
        <v>5340.61</v>
      </c>
      <c r="AJ31" s="550">
        <v>5215.5</v>
      </c>
      <c r="AK31" s="112">
        <f t="shared" si="3"/>
        <v>6.8249125317621905E-3</v>
      </c>
      <c r="AL31" s="112">
        <f t="shared" si="7"/>
        <v>7.9796326853725143E-3</v>
      </c>
      <c r="AM31" s="112">
        <f t="shared" si="8"/>
        <v>7.1499610806595535E-3</v>
      </c>
    </row>
    <row r="32" spans="2:45" ht="15.75" hidden="1" thickBot="1" x14ac:dyDescent="0.3">
      <c r="B32" s="114" t="s">
        <v>125</v>
      </c>
      <c r="C32" s="115">
        <v>33550</v>
      </c>
      <c r="D32" s="116">
        <v>29157</v>
      </c>
      <c r="E32" s="116">
        <v>4393</v>
      </c>
      <c r="F32" s="116">
        <v>2438</v>
      </c>
      <c r="G32" s="116">
        <v>2</v>
      </c>
      <c r="H32" s="116">
        <v>1952</v>
      </c>
      <c r="I32" s="116">
        <v>1264</v>
      </c>
      <c r="J32" s="116">
        <v>688</v>
      </c>
      <c r="K32" s="117"/>
      <c r="L32" s="113">
        <f t="shared" si="2"/>
        <v>2.5399425844275399E-2</v>
      </c>
      <c r="M32" s="98" t="s">
        <v>125</v>
      </c>
      <c r="AD32" s="114" t="s">
        <v>125</v>
      </c>
      <c r="AE32" s="115">
        <v>33549.69</v>
      </c>
      <c r="AF32" s="115">
        <v>27414.63</v>
      </c>
      <c r="AG32" s="115">
        <v>44380.14</v>
      </c>
      <c r="AH32" s="115">
        <v>4392.76</v>
      </c>
      <c r="AI32" s="115">
        <v>5373.22</v>
      </c>
      <c r="AJ32" s="550">
        <v>10300.77</v>
      </c>
      <c r="AK32" s="112">
        <f t="shared" si="3"/>
        <v>6.3416610836644488E-3</v>
      </c>
      <c r="AL32" s="112">
        <f t="shared" si="7"/>
        <v>8.0283566741809094E-3</v>
      </c>
      <c r="AM32" s="112">
        <f t="shared" si="8"/>
        <v>1.4121389052022914E-2</v>
      </c>
    </row>
    <row r="33" spans="2:39" ht="15.75" hidden="1" thickBot="1" x14ac:dyDescent="0.3">
      <c r="B33" s="114" t="s">
        <v>126</v>
      </c>
      <c r="C33" s="115">
        <v>14013</v>
      </c>
      <c r="D33" s="116">
        <v>9456</v>
      </c>
      <c r="E33" s="116">
        <v>4557</v>
      </c>
      <c r="F33" s="116">
        <v>2634</v>
      </c>
      <c r="G33" s="116">
        <v>-63</v>
      </c>
      <c r="H33" s="116">
        <v>1987</v>
      </c>
      <c r="I33" s="116">
        <v>446</v>
      </c>
      <c r="J33" s="116">
        <v>1541</v>
      </c>
      <c r="K33" s="117"/>
      <c r="L33" s="113">
        <f t="shared" si="2"/>
        <v>1.0608708028489752E-2</v>
      </c>
      <c r="M33" s="98" t="s">
        <v>126</v>
      </c>
      <c r="AD33" s="114" t="s">
        <v>126</v>
      </c>
      <c r="AE33" s="115">
        <v>14013.07</v>
      </c>
      <c r="AF33" s="115">
        <v>13221.31</v>
      </c>
      <c r="AG33" s="115">
        <v>17369.259999999998</v>
      </c>
      <c r="AH33" s="115">
        <v>4557.3599999999997</v>
      </c>
      <c r="AI33" s="115">
        <v>4672.18</v>
      </c>
      <c r="AJ33" s="550">
        <v>5465.25</v>
      </c>
      <c r="AK33" s="112">
        <f t="shared" si="3"/>
        <v>6.5792878637232644E-3</v>
      </c>
      <c r="AL33" s="112">
        <f t="shared" si="7"/>
        <v>6.9809029754922666E-3</v>
      </c>
      <c r="AM33" s="112">
        <f t="shared" si="8"/>
        <v>7.4923448942718091E-3</v>
      </c>
    </row>
    <row r="34" spans="2:39" ht="15.75" hidden="1" thickBot="1" x14ac:dyDescent="0.3">
      <c r="B34" s="114" t="s">
        <v>127</v>
      </c>
      <c r="C34" s="115">
        <v>6794</v>
      </c>
      <c r="D34" s="116">
        <v>5019</v>
      </c>
      <c r="E34" s="116">
        <v>1775</v>
      </c>
      <c r="F34" s="116">
        <v>1067</v>
      </c>
      <c r="G34" s="116">
        <v>-13</v>
      </c>
      <c r="H34" s="116">
        <v>721</v>
      </c>
      <c r="I34" s="116">
        <v>309</v>
      </c>
      <c r="J34" s="116">
        <v>412</v>
      </c>
      <c r="K34" s="117"/>
      <c r="L34" s="113">
        <f t="shared" si="2"/>
        <v>5.1434783661999132E-3</v>
      </c>
      <c r="M34" s="98" t="s">
        <v>127</v>
      </c>
      <c r="AD34" s="114" t="s">
        <v>127</v>
      </c>
      <c r="AE34" s="115">
        <v>6794.34</v>
      </c>
      <c r="AF34" s="115">
        <v>7144.54</v>
      </c>
      <c r="AG34" s="115">
        <v>9291.49</v>
      </c>
      <c r="AH34" s="115">
        <v>1775.08</v>
      </c>
      <c r="AI34" s="115">
        <v>1971.78</v>
      </c>
      <c r="AJ34" s="550">
        <v>2304.63</v>
      </c>
      <c r="AK34" s="112">
        <f t="shared" si="3"/>
        <v>2.5626157032005137E-3</v>
      </c>
      <c r="AL34" s="112">
        <f t="shared" si="7"/>
        <v>2.9461204125303692E-3</v>
      </c>
      <c r="AM34" s="112">
        <f t="shared" si="8"/>
        <v>3.1594314649257839E-3</v>
      </c>
    </row>
    <row r="35" spans="2:39" ht="15.75" hidden="1" thickBot="1" x14ac:dyDescent="0.3">
      <c r="B35" s="114" t="s">
        <v>128</v>
      </c>
      <c r="C35" s="115">
        <v>9122</v>
      </c>
      <c r="D35" s="116">
        <v>7312</v>
      </c>
      <c r="E35" s="116">
        <v>1810</v>
      </c>
      <c r="F35" s="116">
        <v>949</v>
      </c>
      <c r="G35" s="116">
        <v>-30</v>
      </c>
      <c r="H35" s="116">
        <v>891</v>
      </c>
      <c r="I35" s="116">
        <v>430</v>
      </c>
      <c r="J35" s="116">
        <v>460</v>
      </c>
      <c r="K35" s="117"/>
      <c r="L35" s="113">
        <f t="shared" si="2"/>
        <v>6.9059184068995588E-3</v>
      </c>
      <c r="M35" s="98" t="s">
        <v>128</v>
      </c>
      <c r="AD35" s="114" t="s">
        <v>128</v>
      </c>
      <c r="AE35" s="115">
        <v>9121.9599999999991</v>
      </c>
      <c r="AF35" s="115">
        <v>8656.26</v>
      </c>
      <c r="AG35" s="115">
        <v>12733.13</v>
      </c>
      <c r="AH35" s="115">
        <v>1809.95</v>
      </c>
      <c r="AI35" s="115">
        <v>2096.79</v>
      </c>
      <c r="AJ35" s="550">
        <v>2654.96</v>
      </c>
      <c r="AK35" s="112">
        <f t="shared" si="3"/>
        <v>2.6129562002883081E-3</v>
      </c>
      <c r="AL35" s="112">
        <f t="shared" si="7"/>
        <v>3.1329031736753356E-3</v>
      </c>
      <c r="AM35" s="112">
        <f t="shared" si="8"/>
        <v>3.6397010201721573E-3</v>
      </c>
    </row>
    <row r="36" spans="2:39" ht="15.75" hidden="1" thickBot="1" x14ac:dyDescent="0.3">
      <c r="B36" s="114" t="s">
        <v>129</v>
      </c>
      <c r="C36" s="115">
        <v>119713</v>
      </c>
      <c r="D36" s="116">
        <v>112786</v>
      </c>
      <c r="E36" s="116">
        <v>6928</v>
      </c>
      <c r="F36" s="116">
        <v>1276</v>
      </c>
      <c r="G36" s="116">
        <v>-1</v>
      </c>
      <c r="H36" s="116">
        <v>5652</v>
      </c>
      <c r="I36" s="116">
        <v>869</v>
      </c>
      <c r="J36" s="116">
        <v>4783</v>
      </c>
      <c r="K36" s="117"/>
      <c r="L36" s="113">
        <f t="shared" si="2"/>
        <v>9.0630148020737433E-2</v>
      </c>
      <c r="M36" s="98" t="s">
        <v>129</v>
      </c>
      <c r="AD36" s="114" t="s">
        <v>129</v>
      </c>
      <c r="AE36" s="115">
        <v>119713.26</v>
      </c>
      <c r="AF36" s="115">
        <v>107904.31</v>
      </c>
      <c r="AG36" s="115">
        <v>129830.08</v>
      </c>
      <c r="AH36" s="115">
        <v>6927.66</v>
      </c>
      <c r="AI36" s="115">
        <v>6856.44</v>
      </c>
      <c r="AJ36" s="550">
        <v>6516.73</v>
      </c>
      <c r="AK36" s="112">
        <f t="shared" si="3"/>
        <v>1.0001200116295643E-2</v>
      </c>
      <c r="AL36" s="112">
        <f t="shared" si="7"/>
        <v>1.024449879869444E-2</v>
      </c>
      <c r="AM36" s="112">
        <f t="shared" si="8"/>
        <v>8.933825304029629E-3</v>
      </c>
    </row>
    <row r="37" spans="2:39" ht="15.75" hidden="1" thickBot="1" x14ac:dyDescent="0.3">
      <c r="B37" s="114" t="s">
        <v>130</v>
      </c>
      <c r="C37" s="115">
        <v>48365</v>
      </c>
      <c r="D37" s="116">
        <v>35264</v>
      </c>
      <c r="E37" s="116">
        <v>13101</v>
      </c>
      <c r="F37" s="116">
        <v>8651</v>
      </c>
      <c r="G37" s="116">
        <v>51</v>
      </c>
      <c r="H37" s="116">
        <v>4399</v>
      </c>
      <c r="I37" s="116">
        <v>2832</v>
      </c>
      <c r="J37" s="116">
        <v>1567</v>
      </c>
      <c r="K37" s="117"/>
      <c r="L37" s="113">
        <f t="shared" si="2"/>
        <v>3.6615297495033672E-2</v>
      </c>
      <c r="M37" s="98" t="s">
        <v>130</v>
      </c>
      <c r="AD37" s="114" t="s">
        <v>130</v>
      </c>
      <c r="AE37" s="115">
        <v>48364.62</v>
      </c>
      <c r="AF37" s="115">
        <v>38245.81</v>
      </c>
      <c r="AG37" s="115">
        <v>41902.47</v>
      </c>
      <c r="AH37" s="115">
        <v>13101.04</v>
      </c>
      <c r="AI37" s="115">
        <v>10353.799999999999</v>
      </c>
      <c r="AJ37" s="550">
        <v>12591.95</v>
      </c>
      <c r="AK37" s="112">
        <f t="shared" si="3"/>
        <v>1.8913474791140715E-2</v>
      </c>
      <c r="AL37" s="112">
        <f t="shared" si="7"/>
        <v>1.5470053214484849E-2</v>
      </c>
      <c r="AM37" s="112">
        <f t="shared" si="8"/>
        <v>1.7262381829088499E-2</v>
      </c>
    </row>
    <row r="38" spans="2:39" ht="15.75" hidden="1" thickBot="1" x14ac:dyDescent="0.3">
      <c r="B38" s="114" t="s">
        <v>131</v>
      </c>
      <c r="C38" s="115">
        <v>1493</v>
      </c>
      <c r="D38" s="116">
        <v>980</v>
      </c>
      <c r="E38" s="116">
        <v>513</v>
      </c>
      <c r="F38" s="116">
        <v>401</v>
      </c>
      <c r="G38" s="116">
        <v>-1</v>
      </c>
      <c r="H38" s="116">
        <v>114</v>
      </c>
      <c r="I38" s="116">
        <v>56</v>
      </c>
      <c r="J38" s="116">
        <v>57</v>
      </c>
      <c r="K38" s="117"/>
      <c r="L38" s="113">
        <f t="shared" si="2"/>
        <v>1.1302933766170842E-3</v>
      </c>
      <c r="M38" s="98" t="s">
        <v>131</v>
      </c>
      <c r="AD38" s="114" t="s">
        <v>131</v>
      </c>
      <c r="AE38" s="115">
        <v>1493.46</v>
      </c>
      <c r="AF38" s="115">
        <v>1340.65</v>
      </c>
      <c r="AG38" s="115">
        <v>1493.77</v>
      </c>
      <c r="AH38" s="115">
        <v>513.22</v>
      </c>
      <c r="AI38" s="115">
        <v>344.9</v>
      </c>
      <c r="AJ38" s="550">
        <v>44.74</v>
      </c>
      <c r="AK38" s="112">
        <f t="shared" si="3"/>
        <v>7.4091625796953808E-4</v>
      </c>
      <c r="AL38" s="112">
        <f t="shared" si="7"/>
        <v>5.1532976816973716E-4</v>
      </c>
      <c r="AM38" s="112">
        <f t="shared" si="8"/>
        <v>6.1334341625675088E-5</v>
      </c>
    </row>
    <row r="39" spans="2:39" ht="15.75" hidden="1" thickBot="1" x14ac:dyDescent="0.3">
      <c r="B39" s="114" t="s">
        <v>132</v>
      </c>
      <c r="C39" s="115">
        <v>5045</v>
      </c>
      <c r="D39" s="116">
        <v>3203</v>
      </c>
      <c r="E39" s="116">
        <v>1842</v>
      </c>
      <c r="F39" s="116">
        <v>1367</v>
      </c>
      <c r="G39" s="116">
        <v>-86</v>
      </c>
      <c r="H39" s="116">
        <v>561</v>
      </c>
      <c r="I39" s="116">
        <v>179</v>
      </c>
      <c r="J39" s="116">
        <v>382</v>
      </c>
      <c r="K39" s="117"/>
      <c r="L39" s="113">
        <f t="shared" si="2"/>
        <v>3.8193771500557197E-3</v>
      </c>
      <c r="M39" s="98" t="s">
        <v>132</v>
      </c>
      <c r="AD39" s="114" t="s">
        <v>132</v>
      </c>
      <c r="AE39" s="115">
        <v>5045.38</v>
      </c>
      <c r="AF39" s="115">
        <v>4437.6000000000004</v>
      </c>
      <c r="AG39" s="115">
        <v>5210.58</v>
      </c>
      <c r="AH39" s="115">
        <v>1842.02</v>
      </c>
      <c r="AI39" s="115">
        <v>1850.44</v>
      </c>
      <c r="AJ39" s="550">
        <v>2088.9499999999998</v>
      </c>
      <c r="AK39" s="112">
        <f t="shared" si="3"/>
        <v>2.6592544435233398E-3</v>
      </c>
      <c r="AL39" s="112">
        <f t="shared" si="7"/>
        <v>2.7648211545723647E-3</v>
      </c>
      <c r="AM39" s="112">
        <f t="shared" si="8"/>
        <v>2.8637544242054976E-3</v>
      </c>
    </row>
    <row r="40" spans="2:39" ht="15.75" hidden="1" thickBot="1" x14ac:dyDescent="0.3">
      <c r="B40" s="114" t="s">
        <v>133</v>
      </c>
      <c r="C40" s="115">
        <v>2137</v>
      </c>
      <c r="D40" s="116">
        <v>1200</v>
      </c>
      <c r="E40" s="116">
        <v>937</v>
      </c>
      <c r="F40" s="116">
        <v>502</v>
      </c>
      <c r="G40" s="116">
        <v>-5</v>
      </c>
      <c r="H40" s="116">
        <v>440</v>
      </c>
      <c r="I40" s="116">
        <v>64</v>
      </c>
      <c r="J40" s="116">
        <v>376</v>
      </c>
      <c r="K40" s="117"/>
      <c r="L40" s="113">
        <f t="shared" si="2"/>
        <v>1.6178412229274674E-3</v>
      </c>
      <c r="M40" s="98" t="s">
        <v>133</v>
      </c>
      <c r="AD40" s="114" t="s">
        <v>133</v>
      </c>
      <c r="AE40" s="115">
        <v>2136.59</v>
      </c>
      <c r="AF40" s="115">
        <v>2167.44</v>
      </c>
      <c r="AG40" s="115">
        <v>1879.13</v>
      </c>
      <c r="AH40" s="115">
        <v>937.02</v>
      </c>
      <c r="AI40" s="115">
        <v>1097.71</v>
      </c>
      <c r="AJ40" s="550">
        <v>691.19</v>
      </c>
      <c r="AK40" s="112">
        <f t="shared" si="3"/>
        <v>1.3527402518269292E-3</v>
      </c>
      <c r="AL40" s="112">
        <f t="shared" si="7"/>
        <v>1.640135227073361E-3</v>
      </c>
      <c r="AM40" s="112">
        <f t="shared" si="8"/>
        <v>9.4755662915177387E-4</v>
      </c>
    </row>
    <row r="41" spans="2:39" ht="15.6" hidden="1" customHeight="1" thickBot="1" x14ac:dyDescent="0.3">
      <c r="B41" s="114" t="s">
        <v>134</v>
      </c>
      <c r="C41" s="115">
        <v>1645</v>
      </c>
      <c r="D41" s="116">
        <v>827</v>
      </c>
      <c r="E41" s="116">
        <v>818</v>
      </c>
      <c r="F41" s="116">
        <v>468</v>
      </c>
      <c r="G41" s="116">
        <v>-3</v>
      </c>
      <c r="H41" s="116">
        <v>353</v>
      </c>
      <c r="I41" s="116">
        <v>56</v>
      </c>
      <c r="J41" s="116">
        <v>298</v>
      </c>
      <c r="K41" s="118"/>
      <c r="L41" s="113">
        <f t="shared" si="2"/>
        <v>1.245366781336305E-3</v>
      </c>
      <c r="M41" s="98" t="s">
        <v>134</v>
      </c>
      <c r="AD41" s="114" t="s">
        <v>134</v>
      </c>
      <c r="AE41" s="115">
        <v>1645.45</v>
      </c>
      <c r="AF41" s="115">
        <v>1587.79</v>
      </c>
      <c r="AG41" s="115">
        <v>1769.4</v>
      </c>
      <c r="AH41" s="115">
        <v>818.34</v>
      </c>
      <c r="AI41" s="115">
        <v>814.16</v>
      </c>
      <c r="AJ41" s="550">
        <v>827.1</v>
      </c>
      <c r="AK41" s="112">
        <f t="shared" si="3"/>
        <v>1.1814064349534154E-3</v>
      </c>
      <c r="AL41" s="112">
        <f t="shared" si="7"/>
        <v>1.2164711048218996E-3</v>
      </c>
      <c r="AM41" s="112">
        <f t="shared" si="8"/>
        <v>1.1338764854402295E-3</v>
      </c>
    </row>
    <row r="42" spans="2:39" x14ac:dyDescent="0.25">
      <c r="B42" s="119" t="s">
        <v>135</v>
      </c>
      <c r="C42" s="120">
        <v>43372</v>
      </c>
      <c r="D42" s="121">
        <v>27139</v>
      </c>
      <c r="E42" s="121">
        <v>16233</v>
      </c>
      <c r="F42" s="121">
        <v>5969</v>
      </c>
      <c r="G42" s="121">
        <v>99</v>
      </c>
      <c r="H42" s="121">
        <v>10165</v>
      </c>
      <c r="I42" s="121">
        <v>5448</v>
      </c>
      <c r="J42" s="121">
        <v>4717</v>
      </c>
      <c r="K42" s="122">
        <f>E42/$E$114</f>
        <v>2.6989236227725109E-2</v>
      </c>
      <c r="L42" s="123">
        <f t="shared" si="2"/>
        <v>3.2835287562381896E-2</v>
      </c>
      <c r="M42" s="98" t="s">
        <v>135</v>
      </c>
      <c r="AD42" s="119" t="s">
        <v>135</v>
      </c>
      <c r="AE42" s="120">
        <v>43372.18</v>
      </c>
      <c r="AF42" s="120">
        <v>43607.08</v>
      </c>
      <c r="AG42" s="120">
        <v>50826.48</v>
      </c>
      <c r="AH42" s="120">
        <v>16233.25</v>
      </c>
      <c r="AI42" s="120">
        <v>13121.08</v>
      </c>
      <c r="AJ42" s="551">
        <v>9031.91</v>
      </c>
      <c r="AK42" s="112">
        <f t="shared" si="3"/>
        <v>2.3435327626912444E-2</v>
      </c>
      <c r="AL42" s="112">
        <f t="shared" si="7"/>
        <v>1.960476403170941E-2</v>
      </c>
      <c r="AM42" s="112">
        <f t="shared" si="8"/>
        <v>1.2381901061071772E-2</v>
      </c>
    </row>
    <row r="43" spans="2:39" ht="15.75" thickBot="1" x14ac:dyDescent="0.3">
      <c r="B43" s="124" t="s">
        <v>136</v>
      </c>
      <c r="C43" s="125">
        <v>43372</v>
      </c>
      <c r="D43" s="126">
        <v>27139</v>
      </c>
      <c r="E43" s="126">
        <v>16233</v>
      </c>
      <c r="F43" s="126">
        <v>5969</v>
      </c>
      <c r="G43" s="126">
        <v>99</v>
      </c>
      <c r="H43" s="126">
        <v>10165</v>
      </c>
      <c r="I43" s="126">
        <v>5448</v>
      </c>
      <c r="J43" s="126">
        <v>4717</v>
      </c>
      <c r="K43" s="134">
        <f>E43/$E$114</f>
        <v>2.6989236227725109E-2</v>
      </c>
      <c r="L43" s="113">
        <f t="shared" si="2"/>
        <v>3.2835287562381896E-2</v>
      </c>
      <c r="M43" s="98" t="s">
        <v>136</v>
      </c>
      <c r="AD43" s="124" t="s">
        <v>136</v>
      </c>
      <c r="AE43" s="125">
        <v>43372.18</v>
      </c>
      <c r="AF43" s="125">
        <v>43607.08</v>
      </c>
      <c r="AG43" s="125">
        <v>50826.48</v>
      </c>
      <c r="AH43" s="125">
        <v>16233.25</v>
      </c>
      <c r="AI43" s="125">
        <v>13121.08</v>
      </c>
      <c r="AJ43" s="552">
        <v>9031.91</v>
      </c>
      <c r="AK43" s="112">
        <f t="shared" si="3"/>
        <v>2.3435327626912444E-2</v>
      </c>
      <c r="AL43" s="112">
        <f t="shared" si="7"/>
        <v>1.960476403170941E-2</v>
      </c>
      <c r="AM43" s="112">
        <f t="shared" si="8"/>
        <v>1.2381901061071772E-2</v>
      </c>
    </row>
    <row r="44" spans="2:39" x14ac:dyDescent="0.25">
      <c r="B44" s="131" t="s">
        <v>137</v>
      </c>
      <c r="C44" s="132">
        <v>10249</v>
      </c>
      <c r="D44" s="133">
        <v>4449</v>
      </c>
      <c r="E44" s="133">
        <v>5800</v>
      </c>
      <c r="F44" s="133">
        <v>4120</v>
      </c>
      <c r="G44" s="133">
        <v>-5</v>
      </c>
      <c r="H44" s="133">
        <v>1684</v>
      </c>
      <c r="I44" s="133">
        <v>1481</v>
      </c>
      <c r="J44" s="133">
        <v>203</v>
      </c>
      <c r="K44" s="135">
        <f>E44/$E$114</f>
        <v>9.6431694770409433E-3</v>
      </c>
      <c r="L44" s="113">
        <f t="shared" si="2"/>
        <v>7.7591271379427295E-3</v>
      </c>
      <c r="M44" s="98" t="s">
        <v>137</v>
      </c>
      <c r="AD44" s="131" t="s">
        <v>137</v>
      </c>
      <c r="AE44" s="132">
        <v>10248.799999999999</v>
      </c>
      <c r="AF44" s="132">
        <v>10570.14</v>
      </c>
      <c r="AG44" s="132">
        <v>12342.75</v>
      </c>
      <c r="AH44" s="132">
        <v>5799.55</v>
      </c>
      <c r="AI44" s="132">
        <v>6214.83</v>
      </c>
      <c r="AJ44" s="554">
        <v>6654.91</v>
      </c>
      <c r="AK44" s="112">
        <f t="shared" si="3"/>
        <v>8.372590475638585E-3</v>
      </c>
      <c r="AL44" s="112">
        <f t="shared" si="7"/>
        <v>9.2858419922131862E-3</v>
      </c>
      <c r="AM44" s="112">
        <f t="shared" si="8"/>
        <v>9.1232571173026685E-3</v>
      </c>
    </row>
    <row r="45" spans="2:39" hidden="1" x14ac:dyDescent="0.25">
      <c r="B45" s="114" t="s">
        <v>138</v>
      </c>
      <c r="C45" s="115">
        <v>5290</v>
      </c>
      <c r="D45" s="116">
        <v>1786</v>
      </c>
      <c r="E45" s="116">
        <v>3503</v>
      </c>
      <c r="F45" s="116">
        <v>2452</v>
      </c>
      <c r="G45" s="116">
        <v>4</v>
      </c>
      <c r="H45" s="116">
        <v>1048</v>
      </c>
      <c r="I45" s="116">
        <v>1141</v>
      </c>
      <c r="J45" s="116">
        <v>-93</v>
      </c>
      <c r="K45" s="117"/>
      <c r="L45" s="113">
        <f t="shared" si="2"/>
        <v>4.0048573089781483E-3</v>
      </c>
      <c r="M45" s="98" t="s">
        <v>138</v>
      </c>
      <c r="AD45" s="114" t="s">
        <v>138</v>
      </c>
      <c r="AE45" s="115">
        <v>5289.9</v>
      </c>
      <c r="AF45" s="115">
        <v>5434.27</v>
      </c>
      <c r="AG45" s="115">
        <v>5503.68</v>
      </c>
      <c r="AH45" s="115">
        <v>3503.47</v>
      </c>
      <c r="AI45" s="115">
        <v>3741.61</v>
      </c>
      <c r="AJ45" s="550">
        <v>3625.97</v>
      </c>
      <c r="AK45" s="112">
        <f t="shared" si="3"/>
        <v>5.0578268234062144E-3</v>
      </c>
      <c r="AL45" s="112">
        <f t="shared" si="7"/>
        <v>5.5904987355220948E-3</v>
      </c>
      <c r="AM45" s="112">
        <f t="shared" si="8"/>
        <v>4.9708646111857194E-3</v>
      </c>
    </row>
    <row r="46" spans="2:39" hidden="1" x14ac:dyDescent="0.25">
      <c r="B46" s="114" t="s">
        <v>139</v>
      </c>
      <c r="C46" s="128" t="s">
        <v>106</v>
      </c>
      <c r="D46" s="129" t="s">
        <v>106</v>
      </c>
      <c r="E46" s="129" t="s">
        <v>106</v>
      </c>
      <c r="F46" s="129" t="s">
        <v>106</v>
      </c>
      <c r="G46" s="129" t="s">
        <v>106</v>
      </c>
      <c r="H46" s="129" t="s">
        <v>106</v>
      </c>
      <c r="I46" s="129" t="s">
        <v>106</v>
      </c>
      <c r="J46" s="129" t="s">
        <v>106</v>
      </c>
      <c r="K46" s="117"/>
      <c r="L46" s="113" t="e">
        <f t="shared" si="2"/>
        <v>#VALUE!</v>
      </c>
      <c r="M46" s="98" t="s">
        <v>139</v>
      </c>
      <c r="AD46" s="114" t="s">
        <v>139</v>
      </c>
      <c r="AE46" s="128">
        <v>210.19</v>
      </c>
      <c r="AF46" s="128">
        <v>238.45</v>
      </c>
      <c r="AG46" s="128">
        <v>283.88</v>
      </c>
      <c r="AH46" s="128">
        <v>133.94999999999999</v>
      </c>
      <c r="AI46" s="128">
        <v>139.35</v>
      </c>
      <c r="AJ46" s="553">
        <v>156.01</v>
      </c>
      <c r="AK46" s="112">
        <f t="shared" si="3"/>
        <v>1.933785369919715E-4</v>
      </c>
      <c r="AL46" s="112">
        <f t="shared" si="7"/>
        <v>2.0820876542317448E-4</v>
      </c>
      <c r="AM46" s="112">
        <f t="shared" si="8"/>
        <v>2.1387507011670919E-4</v>
      </c>
    </row>
    <row r="47" spans="2:39" hidden="1" x14ac:dyDescent="0.25">
      <c r="B47" s="114" t="s">
        <v>140</v>
      </c>
      <c r="C47" s="115">
        <v>4457</v>
      </c>
      <c r="D47" s="116">
        <v>2427</v>
      </c>
      <c r="E47" s="116">
        <v>2030</v>
      </c>
      <c r="F47" s="116">
        <v>1528</v>
      </c>
      <c r="G47" s="116">
        <v>-10</v>
      </c>
      <c r="H47" s="116">
        <v>511</v>
      </c>
      <c r="I47" s="116">
        <v>298</v>
      </c>
      <c r="J47" s="116">
        <v>213</v>
      </c>
      <c r="K47" s="117"/>
      <c r="L47" s="113">
        <f t="shared" si="2"/>
        <v>3.3742247686418918E-3</v>
      </c>
      <c r="M47" s="98" t="s">
        <v>140</v>
      </c>
      <c r="AD47" s="114" t="s">
        <v>140</v>
      </c>
      <c r="AE47" s="115">
        <v>4456.63</v>
      </c>
      <c r="AF47" s="115">
        <v>4347.03</v>
      </c>
      <c r="AG47" s="115">
        <v>6226.37</v>
      </c>
      <c r="AH47" s="115">
        <v>2029.53</v>
      </c>
      <c r="AI47" s="115">
        <v>2189.62</v>
      </c>
      <c r="AJ47" s="550">
        <v>2714.21</v>
      </c>
      <c r="AK47" s="112">
        <f t="shared" si="3"/>
        <v>2.9299555220702947E-3</v>
      </c>
      <c r="AL47" s="112">
        <f t="shared" si="7"/>
        <v>3.271604427311742E-3</v>
      </c>
      <c r="AM47" s="112">
        <f t="shared" si="8"/>
        <v>3.7209272101882784E-3</v>
      </c>
    </row>
    <row r="48" spans="2:39" hidden="1" x14ac:dyDescent="0.25">
      <c r="B48" s="114" t="s">
        <v>141</v>
      </c>
      <c r="C48" s="128" t="s">
        <v>106</v>
      </c>
      <c r="D48" s="129" t="s">
        <v>106</v>
      </c>
      <c r="E48" s="129" t="s">
        <v>106</v>
      </c>
      <c r="F48" s="129" t="s">
        <v>106</v>
      </c>
      <c r="G48" s="129" t="s">
        <v>106</v>
      </c>
      <c r="H48" s="129" t="s">
        <v>106</v>
      </c>
      <c r="I48" s="129" t="s">
        <v>106</v>
      </c>
      <c r="J48" s="129" t="s">
        <v>106</v>
      </c>
      <c r="K48" s="117"/>
      <c r="L48" s="113" t="e">
        <f t="shared" si="2"/>
        <v>#VALUE!</v>
      </c>
      <c r="M48" s="98" t="s">
        <v>141</v>
      </c>
      <c r="AD48" s="114" t="s">
        <v>141</v>
      </c>
      <c r="AE48" s="128">
        <v>292.07</v>
      </c>
      <c r="AF48" s="128">
        <v>550.39</v>
      </c>
      <c r="AG48" s="128">
        <v>328.82</v>
      </c>
      <c r="AH48" s="128">
        <v>132.6</v>
      </c>
      <c r="AI48" s="128">
        <v>144.24</v>
      </c>
      <c r="AJ48" s="553">
        <v>158.72</v>
      </c>
      <c r="AK48" s="112">
        <f t="shared" si="3"/>
        <v>1.9142959317010395E-4</v>
      </c>
      <c r="AL48" s="112">
        <f t="shared" si="7"/>
        <v>2.1551512253059697E-4</v>
      </c>
      <c r="AM48" s="112">
        <f t="shared" si="8"/>
        <v>2.1759022581196132E-4</v>
      </c>
    </row>
    <row r="49" spans="2:39" x14ac:dyDescent="0.25">
      <c r="B49" s="131" t="s">
        <v>142</v>
      </c>
      <c r="C49" s="132">
        <v>106603</v>
      </c>
      <c r="D49" s="133">
        <v>67608</v>
      </c>
      <c r="E49" s="133">
        <v>38994</v>
      </c>
      <c r="F49" s="133">
        <v>11685</v>
      </c>
      <c r="G49" s="133">
        <v>-248</v>
      </c>
      <c r="H49" s="133">
        <v>27557</v>
      </c>
      <c r="I49" s="133">
        <v>11534</v>
      </c>
      <c r="J49" s="133">
        <v>16023</v>
      </c>
      <c r="K49" s="112">
        <f>E49/$E$114</f>
        <v>6.4832025963402512E-2</v>
      </c>
      <c r="L49" s="113">
        <f t="shared" si="2"/>
        <v>8.0705066863704641E-2</v>
      </c>
      <c r="M49" s="98" t="s">
        <v>142</v>
      </c>
      <c r="AD49" s="131" t="s">
        <v>142</v>
      </c>
      <c r="AE49" s="132">
        <v>106602.7</v>
      </c>
      <c r="AF49" s="132">
        <v>101348.48</v>
      </c>
      <c r="AG49" s="132">
        <v>120871.7</v>
      </c>
      <c r="AH49" s="132">
        <v>38994.43</v>
      </c>
      <c r="AI49" s="132">
        <v>35513.919999999998</v>
      </c>
      <c r="AJ49" s="554">
        <v>40439.83</v>
      </c>
      <c r="AK49" s="112">
        <f t="shared" si="3"/>
        <v>5.6294780322775989E-2</v>
      </c>
      <c r="AL49" s="112">
        <f t="shared" si="7"/>
        <v>5.3062859264710327E-2</v>
      </c>
      <c r="AM49" s="112">
        <f t="shared" si="8"/>
        <v>5.5439212081006349E-2</v>
      </c>
    </row>
    <row r="50" spans="2:39" hidden="1" x14ac:dyDescent="0.25">
      <c r="B50" s="114" t="s">
        <v>143</v>
      </c>
      <c r="C50" s="115">
        <v>55856</v>
      </c>
      <c r="D50" s="116">
        <v>36533</v>
      </c>
      <c r="E50" s="116">
        <v>19324</v>
      </c>
      <c r="F50" s="116">
        <v>4143</v>
      </c>
      <c r="G50" s="116">
        <v>-63</v>
      </c>
      <c r="H50" s="116">
        <v>15243</v>
      </c>
      <c r="I50" s="116">
        <v>1122</v>
      </c>
      <c r="J50" s="116">
        <v>14121</v>
      </c>
      <c r="K50" s="117"/>
      <c r="L50" s="113">
        <f t="shared" si="2"/>
        <v>4.2286447986821067E-2</v>
      </c>
      <c r="M50" s="98" t="s">
        <v>143</v>
      </c>
      <c r="AD50" s="114" t="s">
        <v>143</v>
      </c>
      <c r="AE50" s="115">
        <v>55856.38</v>
      </c>
      <c r="AF50" s="115">
        <v>54592.49</v>
      </c>
      <c r="AG50" s="115">
        <v>62608.93</v>
      </c>
      <c r="AH50" s="115">
        <v>19323.68</v>
      </c>
      <c r="AI50" s="115">
        <v>19072.38</v>
      </c>
      <c r="AJ50" s="550">
        <v>20708.12</v>
      </c>
      <c r="AK50" s="112">
        <f t="shared" si="3"/>
        <v>2.7896864260552597E-2</v>
      </c>
      <c r="AL50" s="112">
        <f t="shared" si="7"/>
        <v>2.8496854635677391E-2</v>
      </c>
      <c r="AM50" s="112">
        <f t="shared" si="8"/>
        <v>2.83888892826436E-2</v>
      </c>
    </row>
    <row r="51" spans="2:39" hidden="1" x14ac:dyDescent="0.25">
      <c r="B51" s="114" t="s">
        <v>144</v>
      </c>
      <c r="C51" s="115">
        <v>26355</v>
      </c>
      <c r="D51" s="116">
        <v>16192</v>
      </c>
      <c r="E51" s="116">
        <v>10163</v>
      </c>
      <c r="F51" s="116">
        <v>3165</v>
      </c>
      <c r="G51" s="116">
        <v>-15</v>
      </c>
      <c r="H51" s="116">
        <v>7012</v>
      </c>
      <c r="I51" s="116">
        <v>9522</v>
      </c>
      <c r="J51" s="116">
        <v>-2510</v>
      </c>
      <c r="K51" s="117"/>
      <c r="L51" s="113">
        <f t="shared" si="2"/>
        <v>1.9952365666941228E-2</v>
      </c>
      <c r="M51" s="98" t="s">
        <v>144</v>
      </c>
      <c r="AD51" s="114" t="s">
        <v>144</v>
      </c>
      <c r="AE51" s="115">
        <v>26354.59</v>
      </c>
      <c r="AF51" s="115">
        <v>22565.8</v>
      </c>
      <c r="AG51" s="115">
        <v>28026.25</v>
      </c>
      <c r="AH51" s="115">
        <v>10162.81</v>
      </c>
      <c r="AI51" s="115">
        <v>6983.7</v>
      </c>
      <c r="AJ51" s="550">
        <v>8528.65</v>
      </c>
      <c r="AK51" s="112">
        <f t="shared" si="3"/>
        <v>1.4671663527640001E-2</v>
      </c>
      <c r="AL51" s="112">
        <f t="shared" si="7"/>
        <v>1.0434643380594357E-2</v>
      </c>
      <c r="AM51" s="112">
        <f t="shared" si="8"/>
        <v>1.1691978826683366E-2</v>
      </c>
    </row>
    <row r="52" spans="2:39" hidden="1" x14ac:dyDescent="0.25">
      <c r="B52" s="114" t="s">
        <v>145</v>
      </c>
      <c r="C52" s="115">
        <v>24392</v>
      </c>
      <c r="D52" s="116">
        <v>14884</v>
      </c>
      <c r="E52" s="116">
        <v>9508</v>
      </c>
      <c r="F52" s="116">
        <v>4377</v>
      </c>
      <c r="G52" s="116">
        <v>-170</v>
      </c>
      <c r="H52" s="116">
        <v>5302</v>
      </c>
      <c r="I52" s="116">
        <v>890</v>
      </c>
      <c r="J52" s="116">
        <v>4412</v>
      </c>
      <c r="K52" s="117"/>
      <c r="L52" s="113">
        <f t="shared" si="2"/>
        <v>1.8466253209942343E-2</v>
      </c>
      <c r="M52" s="98" t="s">
        <v>145</v>
      </c>
      <c r="AD52" s="114" t="s">
        <v>145</v>
      </c>
      <c r="AE52" s="115">
        <v>24391.73</v>
      </c>
      <c r="AF52" s="115">
        <v>24190.19</v>
      </c>
      <c r="AG52" s="115">
        <v>30236.52</v>
      </c>
      <c r="AH52" s="115">
        <v>9507.94</v>
      </c>
      <c r="AI52" s="115">
        <v>9457.84</v>
      </c>
      <c r="AJ52" s="550">
        <v>11203.06</v>
      </c>
      <c r="AK52" s="112">
        <f t="shared" si="3"/>
        <v>1.3726252534583396E-2</v>
      </c>
      <c r="AL52" s="112">
        <f t="shared" si="7"/>
        <v>1.4131361248438582E-2</v>
      </c>
      <c r="AM52" s="112">
        <f t="shared" si="8"/>
        <v>1.5358343971679381E-2</v>
      </c>
    </row>
    <row r="53" spans="2:39" x14ac:dyDescent="0.25">
      <c r="B53" s="131" t="s">
        <v>146</v>
      </c>
      <c r="C53" s="132">
        <v>168025</v>
      </c>
      <c r="D53" s="133">
        <v>63655</v>
      </c>
      <c r="E53" s="133">
        <v>104371</v>
      </c>
      <c r="F53" s="133">
        <v>38525</v>
      </c>
      <c r="G53" s="133">
        <v>-1259</v>
      </c>
      <c r="H53" s="133">
        <v>67104</v>
      </c>
      <c r="I53" s="133">
        <v>7392</v>
      </c>
      <c r="J53" s="133">
        <v>59712</v>
      </c>
      <c r="K53" s="112">
        <f>E53/$E$114</f>
        <v>0.17352883473935177</v>
      </c>
      <c r="L53" s="113">
        <f t="shared" si="2"/>
        <v>0.12720532123649403</v>
      </c>
      <c r="M53" s="98" t="s">
        <v>146</v>
      </c>
      <c r="AD53" s="131" t="s">
        <v>146</v>
      </c>
      <c r="AE53" s="132">
        <v>168025.18</v>
      </c>
      <c r="AF53" s="132">
        <v>163628.53</v>
      </c>
      <c r="AG53" s="132">
        <v>174251.54</v>
      </c>
      <c r="AH53" s="132">
        <v>104370.67</v>
      </c>
      <c r="AI53" s="132">
        <v>102189.58</v>
      </c>
      <c r="AJ53" s="554">
        <v>108435.55</v>
      </c>
      <c r="AK53" s="112">
        <f t="shared" si="3"/>
        <v>0.15067597961531803</v>
      </c>
      <c r="AL53" s="112">
        <f t="shared" si="7"/>
        <v>0.15268580043712035</v>
      </c>
      <c r="AM53" s="112">
        <f t="shared" si="8"/>
        <v>0.14865496352409416</v>
      </c>
    </row>
    <row r="54" spans="2:39" hidden="1" x14ac:dyDescent="0.25">
      <c r="B54" s="114" t="s">
        <v>147</v>
      </c>
      <c r="C54" s="115">
        <v>11511</v>
      </c>
      <c r="D54" s="116">
        <v>4897</v>
      </c>
      <c r="E54" s="116">
        <v>6614</v>
      </c>
      <c r="F54" s="116">
        <v>2981</v>
      </c>
      <c r="G54" s="116">
        <v>-50</v>
      </c>
      <c r="H54" s="116">
        <v>3683</v>
      </c>
      <c r="I54" s="116">
        <v>560</v>
      </c>
      <c r="J54" s="116">
        <v>3123</v>
      </c>
      <c r="K54" s="117"/>
      <c r="L54" s="113">
        <f t="shared" si="2"/>
        <v>8.7145392218615243E-3</v>
      </c>
      <c r="M54" s="98" t="s">
        <v>147</v>
      </c>
      <c r="AD54" s="114" t="s">
        <v>147</v>
      </c>
      <c r="AE54" s="115">
        <v>11511.41</v>
      </c>
      <c r="AF54" s="115">
        <v>9779.68</v>
      </c>
      <c r="AG54" s="115">
        <v>10811.67</v>
      </c>
      <c r="AH54" s="115">
        <v>6614.22</v>
      </c>
      <c r="AI54" s="115">
        <v>5784.47</v>
      </c>
      <c r="AJ54" s="550">
        <v>6461.78</v>
      </c>
      <c r="AK54" s="112">
        <f t="shared" si="3"/>
        <v>9.5486986707207008E-3</v>
      </c>
      <c r="AL54" s="112">
        <f t="shared" si="7"/>
        <v>8.6428228010576973E-3</v>
      </c>
      <c r="AM54" s="112">
        <f t="shared" si="8"/>
        <v>8.8584940105041286E-3</v>
      </c>
    </row>
    <row r="55" spans="2:39" hidden="1" x14ac:dyDescent="0.25">
      <c r="B55" s="114" t="s">
        <v>148</v>
      </c>
      <c r="C55" s="115">
        <v>88300</v>
      </c>
      <c r="D55" s="116">
        <v>34340</v>
      </c>
      <c r="E55" s="116">
        <v>53960</v>
      </c>
      <c r="F55" s="116">
        <v>14788</v>
      </c>
      <c r="G55" s="116">
        <v>-690</v>
      </c>
      <c r="H55" s="116">
        <v>39862</v>
      </c>
      <c r="I55" s="116">
        <v>3855</v>
      </c>
      <c r="J55" s="116">
        <v>36006</v>
      </c>
      <c r="K55" s="117"/>
      <c r="L55" s="113">
        <f t="shared" si="2"/>
        <v>6.6848563399389507E-2</v>
      </c>
      <c r="M55" s="98" t="s">
        <v>148</v>
      </c>
      <c r="AD55" s="114" t="s">
        <v>148</v>
      </c>
      <c r="AE55" s="115">
        <v>88300.23</v>
      </c>
      <c r="AF55" s="115">
        <v>84520.27</v>
      </c>
      <c r="AG55" s="115">
        <v>91662.66</v>
      </c>
      <c r="AH55" s="115">
        <v>53960.38</v>
      </c>
      <c r="AI55" s="115">
        <v>51381.85</v>
      </c>
      <c r="AJ55" s="550">
        <v>54730.11</v>
      </c>
      <c r="AK55" s="112">
        <f t="shared" si="3"/>
        <v>7.7900554982686374E-2</v>
      </c>
      <c r="AL55" s="112">
        <f t="shared" si="7"/>
        <v>7.677180878118936E-2</v>
      </c>
      <c r="AM55" s="112">
        <f t="shared" si="8"/>
        <v>7.502984496984301E-2</v>
      </c>
    </row>
    <row r="56" spans="2:39" hidden="1" x14ac:dyDescent="0.25">
      <c r="B56" s="114" t="s">
        <v>149</v>
      </c>
      <c r="C56" s="115">
        <v>68214</v>
      </c>
      <c r="D56" s="116">
        <v>24417</v>
      </c>
      <c r="E56" s="116">
        <v>43796</v>
      </c>
      <c r="F56" s="116">
        <v>20755</v>
      </c>
      <c r="G56" s="116">
        <v>-519</v>
      </c>
      <c r="H56" s="116">
        <v>23559</v>
      </c>
      <c r="I56" s="116">
        <v>2977</v>
      </c>
      <c r="J56" s="116">
        <v>20583</v>
      </c>
      <c r="K56" s="117"/>
      <c r="L56" s="113">
        <f t="shared" si="2"/>
        <v>5.1642218615242985E-2</v>
      </c>
      <c r="M56" s="98" t="s">
        <v>149</v>
      </c>
      <c r="AD56" s="114" t="s">
        <v>149</v>
      </c>
      <c r="AE56" s="115">
        <v>68213.539999999994</v>
      </c>
      <c r="AF56" s="115">
        <v>69328.570000000007</v>
      </c>
      <c r="AG56" s="115">
        <v>71777.210000000006</v>
      </c>
      <c r="AH56" s="115">
        <v>43796.07</v>
      </c>
      <c r="AI56" s="115">
        <v>45023.26</v>
      </c>
      <c r="AJ56" s="550">
        <v>47243.66</v>
      </c>
      <c r="AK56" s="112">
        <f t="shared" si="3"/>
        <v>6.3226725961910965E-2</v>
      </c>
      <c r="AL56" s="112">
        <f t="shared" si="7"/>
        <v>6.7271168854873303E-2</v>
      </c>
      <c r="AM56" s="112">
        <f t="shared" si="8"/>
        <v>6.4766624543747014E-2</v>
      </c>
    </row>
    <row r="57" spans="2:39" x14ac:dyDescent="0.25">
      <c r="B57" s="131" t="s">
        <v>150</v>
      </c>
      <c r="C57" s="132">
        <v>75301</v>
      </c>
      <c r="D57" s="133">
        <v>50269</v>
      </c>
      <c r="E57" s="133">
        <v>25032</v>
      </c>
      <c r="F57" s="133">
        <v>12326</v>
      </c>
      <c r="G57" s="133">
        <v>-124</v>
      </c>
      <c r="H57" s="133">
        <v>12830</v>
      </c>
      <c r="I57" s="133">
        <v>5316</v>
      </c>
      <c r="J57" s="133">
        <v>7514</v>
      </c>
      <c r="K57" s="112">
        <f>E57/$E$114</f>
        <v>4.1618589370567054E-2</v>
      </c>
      <c r="L57" s="113">
        <f t="shared" si="2"/>
        <v>5.7007516110276664E-2</v>
      </c>
      <c r="M57" s="98" t="s">
        <v>150</v>
      </c>
      <c r="AD57" s="131" t="s">
        <v>150</v>
      </c>
      <c r="AE57" s="132">
        <v>75301.02</v>
      </c>
      <c r="AF57" s="132">
        <v>65887.66</v>
      </c>
      <c r="AG57" s="132">
        <v>79539.11</v>
      </c>
      <c r="AH57" s="132">
        <v>25031.59</v>
      </c>
      <c r="AI57" s="132">
        <v>21753.119999999999</v>
      </c>
      <c r="AJ57" s="554">
        <v>22696.9</v>
      </c>
      <c r="AK57" s="112">
        <f t="shared" si="3"/>
        <v>3.6137157542238632E-2</v>
      </c>
      <c r="AL57" s="112">
        <f t="shared" si="7"/>
        <v>3.2502262355953819E-2</v>
      </c>
      <c r="AM57" s="112">
        <f t="shared" si="8"/>
        <v>3.1115320036740834E-2</v>
      </c>
    </row>
    <row r="58" spans="2:39" hidden="1" x14ac:dyDescent="0.25">
      <c r="B58" s="114" t="s">
        <v>151</v>
      </c>
      <c r="C58" s="115">
        <v>52761</v>
      </c>
      <c r="D58" s="116">
        <v>35254</v>
      </c>
      <c r="E58" s="116">
        <v>17507</v>
      </c>
      <c r="F58" s="116">
        <v>7323</v>
      </c>
      <c r="G58" s="116">
        <v>-129</v>
      </c>
      <c r="H58" s="116">
        <v>10313</v>
      </c>
      <c r="I58" s="116">
        <v>4034</v>
      </c>
      <c r="J58" s="116">
        <v>6279</v>
      </c>
      <c r="K58" s="117"/>
      <c r="L58" s="113">
        <f t="shared" si="2"/>
        <v>3.9943341489413246E-2</v>
      </c>
      <c r="M58" s="98" t="s">
        <v>151</v>
      </c>
      <c r="AD58" s="114" t="s">
        <v>151</v>
      </c>
      <c r="AE58" s="115">
        <v>52760.55</v>
      </c>
      <c r="AF58" s="115">
        <v>45972.66</v>
      </c>
      <c r="AG58" s="115">
        <v>53259.75</v>
      </c>
      <c r="AH58" s="115">
        <v>17506.63</v>
      </c>
      <c r="AI58" s="115">
        <v>16386.2</v>
      </c>
      <c r="AJ58" s="550">
        <v>15939.26</v>
      </c>
      <c r="AK58" s="112">
        <f t="shared" si="3"/>
        <v>2.5273658059423356E-2</v>
      </c>
      <c r="AL58" s="112">
        <f t="shared" si="7"/>
        <v>2.4483318779886774E-2</v>
      </c>
      <c r="AM58" s="112">
        <f t="shared" si="8"/>
        <v>2.1851229729558736E-2</v>
      </c>
    </row>
    <row r="59" spans="2:39" hidden="1" x14ac:dyDescent="0.25">
      <c r="B59" s="114" t="s">
        <v>152</v>
      </c>
      <c r="C59" s="115">
        <v>218</v>
      </c>
      <c r="D59" s="116">
        <v>156</v>
      </c>
      <c r="E59" s="116">
        <v>62</v>
      </c>
      <c r="F59" s="116">
        <v>17</v>
      </c>
      <c r="G59" s="116">
        <v>0</v>
      </c>
      <c r="H59" s="116">
        <v>45</v>
      </c>
      <c r="I59" s="116">
        <v>7</v>
      </c>
      <c r="J59" s="116">
        <v>38</v>
      </c>
      <c r="K59" s="117"/>
      <c r="L59" s="113">
        <f t="shared" si="2"/>
        <v>1.6503948834730364E-4</v>
      </c>
      <c r="M59" s="98" t="s">
        <v>152</v>
      </c>
      <c r="AD59" s="114" t="s">
        <v>152</v>
      </c>
      <c r="AE59" s="115">
        <v>217.57</v>
      </c>
      <c r="AF59" s="115">
        <v>168.14</v>
      </c>
      <c r="AG59" s="115">
        <v>302.82</v>
      </c>
      <c r="AH59" s="115">
        <v>61.8</v>
      </c>
      <c r="AI59" s="115">
        <v>42.98</v>
      </c>
      <c r="AJ59" s="550">
        <v>90.11</v>
      </c>
      <c r="AK59" s="112">
        <f t="shared" si="3"/>
        <v>8.9218317178826727E-5</v>
      </c>
      <c r="AL59" s="112">
        <f t="shared" si="7"/>
        <v>6.4218247132314586E-5</v>
      </c>
      <c r="AM59" s="112">
        <f t="shared" si="8"/>
        <v>1.2353235413253423E-4</v>
      </c>
    </row>
    <row r="60" spans="2:39" hidden="1" x14ac:dyDescent="0.25">
      <c r="B60" s="114" t="s">
        <v>153</v>
      </c>
      <c r="C60" s="115">
        <v>93</v>
      </c>
      <c r="D60" s="116">
        <v>61</v>
      </c>
      <c r="E60" s="116">
        <v>33</v>
      </c>
      <c r="F60" s="116">
        <v>20</v>
      </c>
      <c r="G60" s="116">
        <v>0</v>
      </c>
      <c r="H60" s="116">
        <v>13</v>
      </c>
      <c r="I60" s="116">
        <v>5</v>
      </c>
      <c r="J60" s="116">
        <v>8</v>
      </c>
      <c r="K60" s="117"/>
      <c r="L60" s="113">
        <f t="shared" si="2"/>
        <v>7.0406754203207526E-5</v>
      </c>
      <c r="M60" s="98" t="s">
        <v>153</v>
      </c>
      <c r="AD60" s="114" t="s">
        <v>153</v>
      </c>
      <c r="AE60" s="115">
        <v>93.42</v>
      </c>
      <c r="AF60" s="115">
        <v>111.76</v>
      </c>
      <c r="AG60" s="115">
        <v>141.63</v>
      </c>
      <c r="AH60" s="115">
        <v>32.58</v>
      </c>
      <c r="AI60" s="115">
        <v>40.31</v>
      </c>
      <c r="AJ60" s="550">
        <v>44.85</v>
      </c>
      <c r="AK60" s="112">
        <f t="shared" si="3"/>
        <v>4.7034510901070789E-5</v>
      </c>
      <c r="AL60" s="112">
        <f t="shared" si="7"/>
        <v>6.0228886503108457E-5</v>
      </c>
      <c r="AM60" s="112">
        <f t="shared" si="8"/>
        <v>6.148514130334214E-5</v>
      </c>
    </row>
    <row r="61" spans="2:39" hidden="1" x14ac:dyDescent="0.25">
      <c r="B61" s="114" t="s">
        <v>154</v>
      </c>
      <c r="C61" s="115">
        <v>19889</v>
      </c>
      <c r="D61" s="116">
        <v>13831</v>
      </c>
      <c r="E61" s="116">
        <v>6059</v>
      </c>
      <c r="F61" s="116">
        <v>3799</v>
      </c>
      <c r="G61" s="116">
        <v>4</v>
      </c>
      <c r="H61" s="116">
        <v>2255</v>
      </c>
      <c r="I61" s="116">
        <v>1176</v>
      </c>
      <c r="J61" s="116">
        <v>1079</v>
      </c>
      <c r="K61" s="117"/>
      <c r="L61" s="113">
        <f t="shared" si="2"/>
        <v>1.5057203595135423E-2</v>
      </c>
      <c r="M61" s="98" t="s">
        <v>154</v>
      </c>
      <c r="AD61" s="114" t="s">
        <v>154</v>
      </c>
      <c r="AE61" s="115">
        <v>19889.46</v>
      </c>
      <c r="AF61" s="115">
        <v>17333.650000000001</v>
      </c>
      <c r="AG61" s="115">
        <v>23793.27</v>
      </c>
      <c r="AH61" s="115">
        <v>6058.52</v>
      </c>
      <c r="AI61" s="115">
        <v>4033.61</v>
      </c>
      <c r="AJ61" s="550">
        <v>5712.06</v>
      </c>
      <c r="AK61" s="112">
        <f t="shared" si="3"/>
        <v>8.7464556471563964E-3</v>
      </c>
      <c r="AL61" s="112">
        <f t="shared" si="7"/>
        <v>6.0267883623865868E-3</v>
      </c>
      <c r="AM61" s="112">
        <f t="shared" si="8"/>
        <v>7.8306982437718747E-3</v>
      </c>
    </row>
    <row r="62" spans="2:39" hidden="1" x14ac:dyDescent="0.25">
      <c r="B62" s="114" t="s">
        <v>155</v>
      </c>
      <c r="C62" s="115">
        <v>2340</v>
      </c>
      <c r="D62" s="116">
        <v>968</v>
      </c>
      <c r="E62" s="116">
        <v>1372</v>
      </c>
      <c r="F62" s="116">
        <v>1167</v>
      </c>
      <c r="G62" s="116">
        <v>0</v>
      </c>
      <c r="H62" s="116">
        <v>204</v>
      </c>
      <c r="I62" s="116">
        <v>94</v>
      </c>
      <c r="J62" s="116">
        <v>110</v>
      </c>
      <c r="K62" s="117"/>
      <c r="L62" s="113">
        <f t="shared" si="2"/>
        <v>1.7715247831774795E-3</v>
      </c>
      <c r="M62" s="98" t="s">
        <v>155</v>
      </c>
      <c r="AD62" s="114" t="s">
        <v>155</v>
      </c>
      <c r="AE62" s="115">
        <v>2340.02</v>
      </c>
      <c r="AF62" s="115">
        <v>2301.4499999999998</v>
      </c>
      <c r="AG62" s="115">
        <v>2041.63</v>
      </c>
      <c r="AH62" s="115">
        <v>1372.06</v>
      </c>
      <c r="AI62" s="115">
        <v>1250.02</v>
      </c>
      <c r="AJ62" s="550">
        <v>910.61</v>
      </c>
      <c r="AK62" s="112">
        <f t="shared" si="3"/>
        <v>1.9807910075789804E-3</v>
      </c>
      <c r="AL62" s="112">
        <f t="shared" si="7"/>
        <v>1.8677080800450416E-3</v>
      </c>
      <c r="AM62" s="112">
        <f t="shared" si="8"/>
        <v>1.24836085891274E-3</v>
      </c>
    </row>
    <row r="63" spans="2:39" x14ac:dyDescent="0.25">
      <c r="B63" s="131" t="s">
        <v>156</v>
      </c>
      <c r="C63" s="132">
        <v>25470</v>
      </c>
      <c r="D63" s="133">
        <v>14550</v>
      </c>
      <c r="E63" s="133">
        <v>10920</v>
      </c>
      <c r="F63" s="133">
        <v>7724</v>
      </c>
      <c r="G63" s="133">
        <v>-115</v>
      </c>
      <c r="H63" s="133">
        <v>3311</v>
      </c>
      <c r="I63" s="133">
        <v>1289</v>
      </c>
      <c r="J63" s="133">
        <v>2022</v>
      </c>
      <c r="K63" s="112">
        <f>E63/$E$114</f>
        <v>1.8155760463670189E-2</v>
      </c>
      <c r="L63" s="113">
        <f t="shared" si="2"/>
        <v>1.9282365909201026E-2</v>
      </c>
      <c r="M63" s="98" t="s">
        <v>156</v>
      </c>
      <c r="AD63" s="131" t="s">
        <v>156</v>
      </c>
      <c r="AE63" s="132">
        <v>25469.81</v>
      </c>
      <c r="AF63" s="132">
        <v>16351.12</v>
      </c>
      <c r="AG63" s="132">
        <v>25952.29</v>
      </c>
      <c r="AH63" s="132">
        <v>10920.17</v>
      </c>
      <c r="AI63" s="132">
        <v>6528.05</v>
      </c>
      <c r="AJ63" s="554">
        <v>11884.06</v>
      </c>
      <c r="AK63" s="112">
        <f t="shared" si="3"/>
        <v>1.5765035448328614E-2</v>
      </c>
      <c r="AL63" s="112">
        <f t="shared" si="7"/>
        <v>9.753837324153242E-3</v>
      </c>
      <c r="AM63" s="112">
        <f t="shared" si="8"/>
        <v>1.6291931067054542E-2</v>
      </c>
    </row>
    <row r="64" spans="2:39" hidden="1" x14ac:dyDescent="0.25">
      <c r="B64" s="114" t="s">
        <v>157</v>
      </c>
      <c r="C64" s="115">
        <v>7996</v>
      </c>
      <c r="D64" s="116">
        <v>4190</v>
      </c>
      <c r="E64" s="116">
        <v>3806</v>
      </c>
      <c r="F64" s="116">
        <v>2310</v>
      </c>
      <c r="G64" s="116">
        <v>-4</v>
      </c>
      <c r="H64" s="116">
        <v>1500</v>
      </c>
      <c r="I64" s="116">
        <v>743</v>
      </c>
      <c r="J64" s="116">
        <v>758</v>
      </c>
      <c r="K64" s="117"/>
      <c r="L64" s="113">
        <f t="shared" si="2"/>
        <v>6.0534667377295411E-3</v>
      </c>
      <c r="M64" s="98" t="s">
        <v>157</v>
      </c>
      <c r="AD64" s="114" t="s">
        <v>157</v>
      </c>
      <c r="AE64" s="115">
        <v>7995.95</v>
      </c>
      <c r="AF64" s="115">
        <v>4297.6899999999996</v>
      </c>
      <c r="AG64" s="115">
        <v>8877.06</v>
      </c>
      <c r="AH64" s="115">
        <v>3805.64</v>
      </c>
      <c r="AI64" s="115">
        <v>1800.52</v>
      </c>
      <c r="AJ64" s="550">
        <v>5107.42</v>
      </c>
      <c r="AK64" s="112">
        <f t="shared" si="3"/>
        <v>5.494058197223789E-3</v>
      </c>
      <c r="AL64" s="112">
        <f t="shared" si="7"/>
        <v>2.6902335580892291E-3</v>
      </c>
      <c r="AM64" s="112">
        <f t="shared" si="8"/>
        <v>7.0017935428208639E-3</v>
      </c>
    </row>
    <row r="65" spans="2:39" hidden="1" x14ac:dyDescent="0.25">
      <c r="B65" s="114" t="s">
        <v>158</v>
      </c>
      <c r="C65" s="115">
        <v>17474</v>
      </c>
      <c r="D65" s="116">
        <v>10359</v>
      </c>
      <c r="E65" s="116">
        <v>7115</v>
      </c>
      <c r="F65" s="116">
        <v>5415</v>
      </c>
      <c r="G65" s="116">
        <v>-110</v>
      </c>
      <c r="H65" s="116">
        <v>1810</v>
      </c>
      <c r="I65" s="116">
        <v>546</v>
      </c>
      <c r="J65" s="116">
        <v>1265</v>
      </c>
      <c r="K65" s="117"/>
      <c r="L65" s="113">
        <f t="shared" si="2"/>
        <v>1.3228899171471487E-2</v>
      </c>
      <c r="M65" s="98" t="s">
        <v>158</v>
      </c>
      <c r="AD65" s="114" t="s">
        <v>158</v>
      </c>
      <c r="AE65" s="115">
        <v>17473.86</v>
      </c>
      <c r="AF65" s="115">
        <v>12053.42</v>
      </c>
      <c r="AG65" s="115">
        <v>17075.23</v>
      </c>
      <c r="AH65" s="115">
        <v>7114.53</v>
      </c>
      <c r="AI65" s="115">
        <v>4727.53</v>
      </c>
      <c r="AJ65" s="550">
        <v>6776.64</v>
      </c>
      <c r="AK65" s="112">
        <f t="shared" si="3"/>
        <v>1.0270977251104823E-2</v>
      </c>
      <c r="AL65" s="112">
        <f t="shared" si="7"/>
        <v>7.0636037660640116E-3</v>
      </c>
      <c r="AM65" s="112">
        <f t="shared" si="8"/>
        <v>9.2901375242336794E-3</v>
      </c>
    </row>
    <row r="66" spans="2:39" x14ac:dyDescent="0.25">
      <c r="B66" s="131" t="s">
        <v>159</v>
      </c>
      <c r="C66" s="132">
        <v>40301</v>
      </c>
      <c r="D66" s="133">
        <v>15936</v>
      </c>
      <c r="E66" s="133">
        <v>24365</v>
      </c>
      <c r="F66" s="133">
        <v>12631</v>
      </c>
      <c r="G66" s="133">
        <v>-346</v>
      </c>
      <c r="H66" s="133">
        <v>12080</v>
      </c>
      <c r="I66" s="133">
        <v>5633</v>
      </c>
      <c r="J66" s="133">
        <v>6447</v>
      </c>
      <c r="K66" s="112">
        <f>E66/$E$114</f>
        <v>4.0509624880707341E-2</v>
      </c>
      <c r="L66" s="113">
        <f t="shared" si="2"/>
        <v>3.0510350549929746E-2</v>
      </c>
      <c r="M66" s="98" t="s">
        <v>159</v>
      </c>
      <c r="AD66" s="131" t="s">
        <v>159</v>
      </c>
      <c r="AE66" s="132">
        <v>40301.1</v>
      </c>
      <c r="AF66" s="132">
        <v>42242.81</v>
      </c>
      <c r="AG66" s="132">
        <v>48903.99</v>
      </c>
      <c r="AH66" s="132">
        <v>24365.08</v>
      </c>
      <c r="AI66" s="132">
        <v>26732.19</v>
      </c>
      <c r="AJ66" s="554">
        <v>30848.54</v>
      </c>
      <c r="AK66" s="112">
        <f t="shared" si="3"/>
        <v>3.5174942322451254E-2</v>
      </c>
      <c r="AL66" s="112">
        <f t="shared" si="7"/>
        <v>3.9941702740995552E-2</v>
      </c>
      <c r="AM66" s="112">
        <f t="shared" si="8"/>
        <v>4.2290453531812759E-2</v>
      </c>
    </row>
    <row r="67" spans="2:39" hidden="1" x14ac:dyDescent="0.25">
      <c r="B67" s="114" t="s">
        <v>160</v>
      </c>
      <c r="C67" s="115">
        <v>1519</v>
      </c>
      <c r="D67" s="116">
        <v>790</v>
      </c>
      <c r="E67" s="116">
        <v>729</v>
      </c>
      <c r="F67" s="116">
        <v>409</v>
      </c>
      <c r="G67" s="116">
        <v>-151</v>
      </c>
      <c r="H67" s="116">
        <v>471</v>
      </c>
      <c r="I67" s="116">
        <v>72</v>
      </c>
      <c r="J67" s="116">
        <v>399</v>
      </c>
      <c r="K67" s="117"/>
      <c r="L67" s="113">
        <f t="shared" si="2"/>
        <v>1.1499769853190562E-3</v>
      </c>
      <c r="M67" s="98" t="s">
        <v>160</v>
      </c>
      <c r="AD67" s="114" t="s">
        <v>160</v>
      </c>
      <c r="AE67" s="115">
        <v>1519.22</v>
      </c>
      <c r="AF67" s="115">
        <v>1426.6</v>
      </c>
      <c r="AG67" s="115">
        <v>1193.71</v>
      </c>
      <c r="AH67" s="115">
        <v>728.9</v>
      </c>
      <c r="AI67" s="115">
        <v>760.47</v>
      </c>
      <c r="AJ67" s="550">
        <v>535.80999999999995</v>
      </c>
      <c r="AK67" s="112">
        <f t="shared" si="3"/>
        <v>1.0522852975994627E-3</v>
      </c>
      <c r="AL67" s="112">
        <f t="shared" si="7"/>
        <v>1.136250590896028E-3</v>
      </c>
      <c r="AM67" s="112">
        <f t="shared" si="8"/>
        <v>7.3454522991624866E-4</v>
      </c>
    </row>
    <row r="68" spans="2:39" hidden="1" x14ac:dyDescent="0.25">
      <c r="B68" s="114" t="s">
        <v>161</v>
      </c>
      <c r="C68" s="115">
        <v>1482</v>
      </c>
      <c r="D68" s="116">
        <v>681</v>
      </c>
      <c r="E68" s="116">
        <v>801</v>
      </c>
      <c r="F68" s="116">
        <v>364</v>
      </c>
      <c r="G68" s="116">
        <v>-20</v>
      </c>
      <c r="H68" s="116">
        <v>458</v>
      </c>
      <c r="I68" s="116">
        <v>514</v>
      </c>
      <c r="J68" s="116">
        <v>-56</v>
      </c>
      <c r="K68" s="117"/>
      <c r="L68" s="113">
        <f t="shared" si="2"/>
        <v>1.1219656960124037E-3</v>
      </c>
      <c r="M68" s="98" t="s">
        <v>161</v>
      </c>
      <c r="AD68" s="114" t="s">
        <v>161</v>
      </c>
      <c r="AE68" s="115">
        <v>1481.87</v>
      </c>
      <c r="AF68" s="115">
        <v>1307.23</v>
      </c>
      <c r="AG68" s="115">
        <v>1470.77</v>
      </c>
      <c r="AH68" s="115">
        <v>801.31</v>
      </c>
      <c r="AI68" s="115">
        <v>811.8</v>
      </c>
      <c r="AJ68" s="550">
        <v>726.19</v>
      </c>
      <c r="AK68" s="112">
        <f t="shared" si="3"/>
        <v>1.1568208695560782E-3</v>
      </c>
      <c r="AL68" s="112">
        <f t="shared" si="7"/>
        <v>1.2129449283855977E-3</v>
      </c>
      <c r="AM68" s="112">
        <f t="shared" si="8"/>
        <v>9.9553834477311112E-4</v>
      </c>
    </row>
    <row r="69" spans="2:39" hidden="1" x14ac:dyDescent="0.25">
      <c r="B69" s="114" t="s">
        <v>162</v>
      </c>
      <c r="C69" s="115">
        <v>2170</v>
      </c>
      <c r="D69" s="116">
        <v>1068</v>
      </c>
      <c r="E69" s="116">
        <v>1102</v>
      </c>
      <c r="F69" s="116">
        <v>876</v>
      </c>
      <c r="G69" s="116">
        <v>14</v>
      </c>
      <c r="H69" s="116">
        <v>212</v>
      </c>
      <c r="I69" s="116">
        <v>195</v>
      </c>
      <c r="J69" s="116">
        <v>18</v>
      </c>
      <c r="K69" s="117"/>
      <c r="L69" s="113">
        <f t="shared" si="2"/>
        <v>1.6428242647415089E-3</v>
      </c>
      <c r="M69" s="98" t="s">
        <v>162</v>
      </c>
      <c r="AD69" s="114" t="s">
        <v>162</v>
      </c>
      <c r="AE69" s="115">
        <v>2170.04</v>
      </c>
      <c r="AF69" s="115">
        <v>2089.81</v>
      </c>
      <c r="AG69" s="115">
        <v>2483.0100000000002</v>
      </c>
      <c r="AH69" s="115">
        <v>1101.8699999999999</v>
      </c>
      <c r="AI69" s="115">
        <v>968.12</v>
      </c>
      <c r="AJ69" s="550">
        <v>1284.75</v>
      </c>
      <c r="AK69" s="112">
        <f t="shared" si="3"/>
        <v>1.5907279474083138E-3</v>
      </c>
      <c r="AL69" s="112">
        <f t="shared" si="7"/>
        <v>1.4465092930138763E-3</v>
      </c>
      <c r="AM69" s="112">
        <f t="shared" si="8"/>
        <v>1.761271689843229E-3</v>
      </c>
    </row>
    <row r="70" spans="2:39" hidden="1" x14ac:dyDescent="0.25">
      <c r="B70" s="114" t="s">
        <v>163</v>
      </c>
      <c r="C70" s="115">
        <v>19041</v>
      </c>
      <c r="D70" s="116">
        <v>9126</v>
      </c>
      <c r="E70" s="116">
        <v>9915</v>
      </c>
      <c r="F70" s="116">
        <v>2648</v>
      </c>
      <c r="G70" s="116">
        <v>-1</v>
      </c>
      <c r="H70" s="116">
        <v>7267</v>
      </c>
      <c r="I70" s="116">
        <v>4277</v>
      </c>
      <c r="J70" s="116">
        <v>2990</v>
      </c>
      <c r="K70" s="117"/>
      <c r="L70" s="113">
        <f t="shared" si="2"/>
        <v>1.4415215126701875E-2</v>
      </c>
      <c r="M70" s="98" t="s">
        <v>163</v>
      </c>
      <c r="AD70" s="114" t="s">
        <v>163</v>
      </c>
      <c r="AE70" s="115">
        <v>19040.900000000001</v>
      </c>
      <c r="AF70" s="115">
        <v>18656.310000000001</v>
      </c>
      <c r="AG70" s="115">
        <v>19787.78</v>
      </c>
      <c r="AH70" s="115">
        <v>9915.23</v>
      </c>
      <c r="AI70" s="115">
        <v>10013.23</v>
      </c>
      <c r="AJ70" s="550">
        <v>10350.24</v>
      </c>
      <c r="AK70" s="112">
        <f t="shared" si="3"/>
        <v>1.4314241667330389E-2</v>
      </c>
      <c r="AL70" s="112">
        <f t="shared" si="7"/>
        <v>1.4961193083590191E-2</v>
      </c>
      <c r="AM70" s="112">
        <f t="shared" si="8"/>
        <v>1.4189207779788271E-2</v>
      </c>
    </row>
    <row r="71" spans="2:39" hidden="1" x14ac:dyDescent="0.25">
      <c r="B71" s="114" t="s">
        <v>164</v>
      </c>
      <c r="C71" s="115">
        <v>13485</v>
      </c>
      <c r="D71" s="116">
        <v>3630</v>
      </c>
      <c r="E71" s="116">
        <v>9855</v>
      </c>
      <c r="F71" s="116">
        <v>7387</v>
      </c>
      <c r="G71" s="116">
        <v>-174</v>
      </c>
      <c r="H71" s="116">
        <v>2642</v>
      </c>
      <c r="I71" s="116">
        <v>449</v>
      </c>
      <c r="J71" s="116">
        <v>2193</v>
      </c>
      <c r="K71" s="117"/>
      <c r="L71" s="113">
        <f t="shared" si="2"/>
        <v>1.020897935946509E-2</v>
      </c>
      <c r="M71" s="98" t="s">
        <v>164</v>
      </c>
      <c r="AD71" s="114" t="s">
        <v>164</v>
      </c>
      <c r="AE71" s="115">
        <v>13484.9</v>
      </c>
      <c r="AF71" s="115">
        <v>15880.35</v>
      </c>
      <c r="AG71" s="115">
        <v>19883.310000000001</v>
      </c>
      <c r="AH71" s="115">
        <v>9854.9599999999991</v>
      </c>
      <c r="AI71" s="115">
        <v>11948.43</v>
      </c>
      <c r="AJ71" s="550">
        <v>14710.74</v>
      </c>
      <c r="AK71" s="112">
        <f t="shared" si="3"/>
        <v>1.422723215314968E-2</v>
      </c>
      <c r="AL71" s="112">
        <f t="shared" si="7"/>
        <v>1.785265776135788E-2</v>
      </c>
      <c r="AM71" s="112">
        <f t="shared" si="8"/>
        <v>2.0167044093126588E-2</v>
      </c>
    </row>
    <row r="72" spans="2:39" hidden="1" x14ac:dyDescent="0.25">
      <c r="B72" s="114" t="s">
        <v>165</v>
      </c>
      <c r="C72" s="115">
        <v>2604</v>
      </c>
      <c r="D72" s="116">
        <v>641</v>
      </c>
      <c r="E72" s="116">
        <v>1963</v>
      </c>
      <c r="F72" s="116">
        <v>946</v>
      </c>
      <c r="G72" s="116">
        <v>-13</v>
      </c>
      <c r="H72" s="116">
        <v>1030</v>
      </c>
      <c r="I72" s="116">
        <v>126</v>
      </c>
      <c r="J72" s="116">
        <v>903</v>
      </c>
      <c r="K72" s="117"/>
      <c r="L72" s="113">
        <f t="shared" ref="L72:L113" si="9">C72/$C$114</f>
        <v>1.9713891176898106E-3</v>
      </c>
      <c r="M72" s="98" t="s">
        <v>165</v>
      </c>
      <c r="AD72" s="114" t="s">
        <v>165</v>
      </c>
      <c r="AE72" s="115">
        <v>2604.16</v>
      </c>
      <c r="AF72" s="115">
        <v>2882.51</v>
      </c>
      <c r="AG72" s="115">
        <v>4085.41</v>
      </c>
      <c r="AH72" s="115">
        <v>1962.79</v>
      </c>
      <c r="AI72" s="115">
        <v>2230.14</v>
      </c>
      <c r="AJ72" s="550">
        <v>3240.81</v>
      </c>
      <c r="AK72" s="112">
        <f t="shared" ref="AK72:AK116" si="10">AH72/AH$116</f>
        <v>2.833605514165523E-3</v>
      </c>
      <c r="AL72" s="112">
        <f t="shared" si="7"/>
        <v>3.332147083751979E-3</v>
      </c>
      <c r="AM72" s="112">
        <f t="shared" si="8"/>
        <v>4.4428463943653124E-3</v>
      </c>
    </row>
    <row r="73" spans="2:39" x14ac:dyDescent="0.25">
      <c r="B73" s="131" t="s">
        <v>166</v>
      </c>
      <c r="C73" s="132">
        <v>33930</v>
      </c>
      <c r="D73" s="133">
        <v>14637</v>
      </c>
      <c r="E73" s="133">
        <v>19293</v>
      </c>
      <c r="F73" s="133">
        <v>8515</v>
      </c>
      <c r="G73" s="133">
        <v>90</v>
      </c>
      <c r="H73" s="133">
        <v>10688</v>
      </c>
      <c r="I73" s="133">
        <v>1694</v>
      </c>
      <c r="J73" s="133">
        <v>8994</v>
      </c>
      <c r="K73" s="112">
        <f>E73/$E$114</f>
        <v>3.2076839434577745E-2</v>
      </c>
      <c r="L73" s="113">
        <f t="shared" si="9"/>
        <v>2.5687109356073452E-2</v>
      </c>
      <c r="M73" s="98" t="s">
        <v>166</v>
      </c>
      <c r="AD73" s="131" t="s">
        <v>166</v>
      </c>
      <c r="AE73" s="132">
        <v>33930.21</v>
      </c>
      <c r="AF73" s="132">
        <v>34943.040000000001</v>
      </c>
      <c r="AG73" s="132">
        <v>38442.550000000003</v>
      </c>
      <c r="AH73" s="132">
        <v>19293.060000000001</v>
      </c>
      <c r="AI73" s="132">
        <v>20636.2</v>
      </c>
      <c r="AJ73" s="554">
        <v>22187.46</v>
      </c>
      <c r="AK73" s="112">
        <f t="shared" si="10"/>
        <v>2.7852659327348463E-2</v>
      </c>
      <c r="AL73" s="112">
        <f t="shared" si="7"/>
        <v>3.0833424650345987E-2</v>
      </c>
      <c r="AM73" s="112">
        <f t="shared" si="8"/>
        <v>3.0416925602279859E-2</v>
      </c>
    </row>
    <row r="74" spans="2:39" hidden="1" x14ac:dyDescent="0.25">
      <c r="B74" s="114" t="s">
        <v>167</v>
      </c>
      <c r="C74" s="115">
        <v>24992</v>
      </c>
      <c r="D74" s="116">
        <v>9914</v>
      </c>
      <c r="E74" s="116">
        <v>15077</v>
      </c>
      <c r="F74" s="116">
        <v>6236</v>
      </c>
      <c r="G74" s="116">
        <v>58</v>
      </c>
      <c r="H74" s="116">
        <v>8783</v>
      </c>
      <c r="I74" s="116">
        <v>1527</v>
      </c>
      <c r="J74" s="116">
        <v>7256</v>
      </c>
      <c r="K74" s="117"/>
      <c r="L74" s="113">
        <f t="shared" si="9"/>
        <v>1.8920490333834004E-2</v>
      </c>
      <c r="M74" s="98" t="s">
        <v>167</v>
      </c>
      <c r="AD74" s="114" t="s">
        <v>167</v>
      </c>
      <c r="AE74" s="115">
        <v>24991.85</v>
      </c>
      <c r="AF74" s="115">
        <v>25999.24</v>
      </c>
      <c r="AG74" s="115">
        <v>28757.38</v>
      </c>
      <c r="AH74" s="115">
        <v>15077.39</v>
      </c>
      <c r="AI74" s="115">
        <v>16058.58</v>
      </c>
      <c r="AJ74" s="550">
        <v>17426.34</v>
      </c>
      <c r="AK74" s="112">
        <f t="shared" si="10"/>
        <v>2.1766656363250328E-2</v>
      </c>
      <c r="AL74" s="112">
        <f t="shared" si="7"/>
        <v>2.3993807795115042E-2</v>
      </c>
      <c r="AM74" s="112">
        <f t="shared" si="8"/>
        <v>2.3889876862878114E-2</v>
      </c>
    </row>
    <row r="75" spans="2:39" hidden="1" x14ac:dyDescent="0.25">
      <c r="B75" s="114" t="s">
        <v>168</v>
      </c>
      <c r="C75" s="115">
        <v>6747</v>
      </c>
      <c r="D75" s="116">
        <v>3814</v>
      </c>
      <c r="E75" s="116">
        <v>2933</v>
      </c>
      <c r="F75" s="116">
        <v>1636</v>
      </c>
      <c r="G75" s="116">
        <v>34</v>
      </c>
      <c r="H75" s="116">
        <v>1263</v>
      </c>
      <c r="I75" s="116">
        <v>125</v>
      </c>
      <c r="J75" s="116">
        <v>1139</v>
      </c>
      <c r="K75" s="117"/>
      <c r="L75" s="113">
        <f t="shared" si="9"/>
        <v>5.1078964581617323E-3</v>
      </c>
      <c r="M75" s="98" t="s">
        <v>168</v>
      </c>
      <c r="AD75" s="114" t="s">
        <v>168</v>
      </c>
      <c r="AE75" s="115">
        <v>6747.43</v>
      </c>
      <c r="AF75" s="115">
        <v>6702.6</v>
      </c>
      <c r="AG75" s="115">
        <v>7110.85</v>
      </c>
      <c r="AH75" s="115">
        <v>2933.11</v>
      </c>
      <c r="AI75" s="115">
        <v>3193.45</v>
      </c>
      <c r="AJ75" s="550">
        <v>3126.44</v>
      </c>
      <c r="AK75" s="112">
        <f t="shared" si="10"/>
        <v>4.2344197135985194E-3</v>
      </c>
      <c r="AL75" s="112">
        <f t="shared" si="7"/>
        <v>4.7714695510630532E-3</v>
      </c>
      <c r="AM75" s="112">
        <f t="shared" si="8"/>
        <v>4.2860558567763881E-3</v>
      </c>
    </row>
    <row r="76" spans="2:39" hidden="1" x14ac:dyDescent="0.25">
      <c r="B76" s="114" t="s">
        <v>169</v>
      </c>
      <c r="C76" s="115">
        <v>2191</v>
      </c>
      <c r="D76" s="116">
        <v>908</v>
      </c>
      <c r="E76" s="116">
        <v>1283</v>
      </c>
      <c r="F76" s="116">
        <v>643</v>
      </c>
      <c r="G76" s="116">
        <v>-1</v>
      </c>
      <c r="H76" s="116">
        <v>641</v>
      </c>
      <c r="I76" s="116">
        <v>43</v>
      </c>
      <c r="J76" s="116">
        <v>599</v>
      </c>
      <c r="K76" s="117"/>
      <c r="L76" s="113">
        <f t="shared" si="9"/>
        <v>1.6587225640777169E-3</v>
      </c>
      <c r="M76" s="98" t="s">
        <v>169</v>
      </c>
      <c r="AD76" s="114" t="s">
        <v>169</v>
      </c>
      <c r="AE76" s="115">
        <v>2190.9299999999998</v>
      </c>
      <c r="AF76" s="115">
        <v>2241.1999999999998</v>
      </c>
      <c r="AG76" s="115">
        <v>2574.31</v>
      </c>
      <c r="AH76" s="115">
        <v>1282.56</v>
      </c>
      <c r="AI76" s="115">
        <v>1384.18</v>
      </c>
      <c r="AJ76" s="550">
        <v>1634.68</v>
      </c>
      <c r="AK76" s="112">
        <f t="shared" si="10"/>
        <v>1.8515832504996117E-3</v>
      </c>
      <c r="AL76" s="112">
        <f t="shared" si="7"/>
        <v>2.0681622455934671E-3</v>
      </c>
      <c r="AM76" s="112">
        <f t="shared" si="8"/>
        <v>2.2409928826253589E-3</v>
      </c>
    </row>
    <row r="77" spans="2:39" x14ac:dyDescent="0.25">
      <c r="B77" s="131" t="s">
        <v>170</v>
      </c>
      <c r="C77" s="132">
        <v>75244</v>
      </c>
      <c r="D77" s="133">
        <v>6986</v>
      </c>
      <c r="E77" s="133">
        <v>68258</v>
      </c>
      <c r="F77" s="133">
        <v>1098</v>
      </c>
      <c r="G77" s="133">
        <v>946</v>
      </c>
      <c r="H77" s="133">
        <v>66214</v>
      </c>
      <c r="I77" s="133">
        <v>28281</v>
      </c>
      <c r="J77" s="133">
        <v>37933</v>
      </c>
      <c r="K77" s="112">
        <f>E77/$E$114</f>
        <v>0.1134868038213553</v>
      </c>
      <c r="L77" s="113">
        <f t="shared" si="9"/>
        <v>5.6964363583506955E-2</v>
      </c>
      <c r="M77" s="98" t="s">
        <v>170</v>
      </c>
      <c r="AD77" s="131" t="s">
        <v>170</v>
      </c>
      <c r="AE77" s="132">
        <v>75243.53</v>
      </c>
      <c r="AF77" s="132">
        <v>77297.98</v>
      </c>
      <c r="AG77" s="132">
        <v>86480</v>
      </c>
      <c r="AH77" s="132">
        <v>68257.759999999995</v>
      </c>
      <c r="AI77" s="132">
        <v>69940.490000000005</v>
      </c>
      <c r="AJ77" s="554">
        <v>75146.84</v>
      </c>
      <c r="AK77" s="112">
        <f t="shared" si="10"/>
        <v>9.8541140478903416E-2</v>
      </c>
      <c r="AL77" s="112">
        <f t="shared" si="7"/>
        <v>0.10450106261924565</v>
      </c>
      <c r="AM77" s="112">
        <f t="shared" si="8"/>
        <v>0.10301926590634657</v>
      </c>
    </row>
    <row r="78" spans="2:39" hidden="1" x14ac:dyDescent="0.25">
      <c r="B78" s="114" t="s">
        <v>171</v>
      </c>
      <c r="C78" s="115">
        <v>75244</v>
      </c>
      <c r="D78" s="116">
        <v>6986</v>
      </c>
      <c r="E78" s="116">
        <v>68258</v>
      </c>
      <c r="F78" s="116">
        <v>1098</v>
      </c>
      <c r="G78" s="116">
        <v>946</v>
      </c>
      <c r="H78" s="116">
        <v>66214</v>
      </c>
      <c r="I78" s="116">
        <v>28281</v>
      </c>
      <c r="J78" s="116">
        <v>37933</v>
      </c>
      <c r="K78" s="117"/>
      <c r="L78" s="113">
        <f t="shared" si="9"/>
        <v>5.6964363583506955E-2</v>
      </c>
      <c r="M78" s="98" t="s">
        <v>171</v>
      </c>
      <c r="AD78" s="114" t="s">
        <v>171</v>
      </c>
      <c r="AE78" s="115">
        <v>75243.53</v>
      </c>
      <c r="AF78" s="115">
        <v>77297.98</v>
      </c>
      <c r="AG78" s="115">
        <v>86480</v>
      </c>
      <c r="AH78" s="115">
        <v>68257.759999999995</v>
      </c>
      <c r="AI78" s="115">
        <v>69940.490000000005</v>
      </c>
      <c r="AJ78" s="550">
        <v>75146.84</v>
      </c>
      <c r="AK78" s="112">
        <f t="shared" si="10"/>
        <v>9.8541140478903416E-2</v>
      </c>
      <c r="AL78" s="112">
        <f t="shared" si="7"/>
        <v>0.10450106261924565</v>
      </c>
      <c r="AM78" s="112">
        <f t="shared" si="8"/>
        <v>0.10301926590634657</v>
      </c>
    </row>
    <row r="79" spans="2:39" x14ac:dyDescent="0.25">
      <c r="B79" s="131" t="s">
        <v>172</v>
      </c>
      <c r="C79" s="132">
        <v>32195</v>
      </c>
      <c r="D79" s="133">
        <v>15344</v>
      </c>
      <c r="E79" s="133">
        <v>16851</v>
      </c>
      <c r="F79" s="133">
        <v>8844</v>
      </c>
      <c r="G79" s="133">
        <v>-91</v>
      </c>
      <c r="H79" s="133">
        <v>8098</v>
      </c>
      <c r="I79" s="133">
        <v>1550</v>
      </c>
      <c r="J79" s="133">
        <v>6548</v>
      </c>
      <c r="K79" s="112">
        <f>E79/$E$114</f>
        <v>2.8016732561658094E-2</v>
      </c>
      <c r="L79" s="113">
        <f t="shared" si="9"/>
        <v>2.4373607006153399E-2</v>
      </c>
      <c r="M79" s="98" t="s">
        <v>172</v>
      </c>
      <c r="AD79" s="131" t="s">
        <v>172</v>
      </c>
      <c r="AE79" s="132">
        <v>32195.07</v>
      </c>
      <c r="AF79" s="132">
        <v>29560.05</v>
      </c>
      <c r="AG79" s="132">
        <v>34893.449999999997</v>
      </c>
      <c r="AH79" s="132">
        <v>16851.23</v>
      </c>
      <c r="AI79" s="132">
        <v>15538.8</v>
      </c>
      <c r="AJ79" s="554">
        <v>18147.84</v>
      </c>
      <c r="AK79" s="112">
        <f t="shared" si="10"/>
        <v>2.4327481925458905E-2</v>
      </c>
      <c r="AL79" s="112">
        <f t="shared" si="7"/>
        <v>2.321718237644509E-2</v>
      </c>
      <c r="AM79" s="112">
        <f t="shared" si="8"/>
        <v>2.4878985657757965E-2</v>
      </c>
    </row>
    <row r="80" spans="2:39" hidden="1" x14ac:dyDescent="0.25">
      <c r="B80" s="114" t="s">
        <v>173</v>
      </c>
      <c r="C80" s="115">
        <v>10306</v>
      </c>
      <c r="D80" s="116">
        <v>3638</v>
      </c>
      <c r="E80" s="116">
        <v>6669</v>
      </c>
      <c r="F80" s="116">
        <v>2891</v>
      </c>
      <c r="G80" s="116">
        <v>48</v>
      </c>
      <c r="H80" s="116">
        <v>3730</v>
      </c>
      <c r="I80" s="116">
        <v>238</v>
      </c>
      <c r="J80" s="116">
        <v>3492</v>
      </c>
      <c r="K80" s="117"/>
      <c r="L80" s="113">
        <f t="shared" si="9"/>
        <v>7.8022796647124375E-3</v>
      </c>
      <c r="M80" s="98" t="s">
        <v>173</v>
      </c>
      <c r="AD80" s="114" t="s">
        <v>173</v>
      </c>
      <c r="AE80" s="115">
        <v>10306.42</v>
      </c>
      <c r="AF80" s="115">
        <v>9612.82</v>
      </c>
      <c r="AG80" s="115">
        <v>10955.13</v>
      </c>
      <c r="AH80" s="115">
        <v>6668.62</v>
      </c>
      <c r="AI80" s="115">
        <v>6138.5</v>
      </c>
      <c r="AJ80" s="550">
        <v>7089.77</v>
      </c>
      <c r="AK80" s="112">
        <f t="shared" si="10"/>
        <v>9.6272338884315131E-3</v>
      </c>
      <c r="AL80" s="112">
        <f t="shared" si="7"/>
        <v>9.1717940907797384E-3</v>
      </c>
      <c r="AM80" s="112">
        <f t="shared" si="8"/>
        <v>9.7194093703053749E-3</v>
      </c>
    </row>
    <row r="81" spans="2:39" hidden="1" x14ac:dyDescent="0.25">
      <c r="B81" s="114" t="s">
        <v>174</v>
      </c>
      <c r="C81" s="115">
        <v>2762</v>
      </c>
      <c r="D81" s="116">
        <v>1459</v>
      </c>
      <c r="E81" s="116">
        <v>1303</v>
      </c>
      <c r="F81" s="116">
        <v>827</v>
      </c>
      <c r="G81" s="116">
        <v>-5</v>
      </c>
      <c r="H81" s="116">
        <v>480</v>
      </c>
      <c r="I81" s="116">
        <v>162</v>
      </c>
      <c r="J81" s="116">
        <v>319</v>
      </c>
      <c r="K81" s="117"/>
      <c r="L81" s="113">
        <f t="shared" si="9"/>
        <v>2.0910048936479482E-3</v>
      </c>
      <c r="M81" s="98" t="s">
        <v>174</v>
      </c>
      <c r="AD81" s="114" t="s">
        <v>174</v>
      </c>
      <c r="AE81" s="115">
        <v>2762.45</v>
      </c>
      <c r="AF81" s="115">
        <v>2657.65</v>
      </c>
      <c r="AG81" s="115">
        <v>3097.39</v>
      </c>
      <c r="AH81" s="115">
        <v>1303.27</v>
      </c>
      <c r="AI81" s="115">
        <v>1321.22</v>
      </c>
      <c r="AJ81" s="550">
        <v>1424.09</v>
      </c>
      <c r="AK81" s="112">
        <f t="shared" si="10"/>
        <v>1.8814814923891507E-3</v>
      </c>
      <c r="AL81" s="112">
        <f t="shared" si="7"/>
        <v>1.9740910301572056E-3</v>
      </c>
      <c r="AM81" s="112">
        <f t="shared" si="8"/>
        <v>1.9522937542625755E-3</v>
      </c>
    </row>
    <row r="82" spans="2:39" hidden="1" x14ac:dyDescent="0.25">
      <c r="B82" s="114" t="s">
        <v>175</v>
      </c>
      <c r="C82" s="115">
        <v>10143</v>
      </c>
      <c r="D82" s="116">
        <v>5132</v>
      </c>
      <c r="E82" s="116">
        <v>5011</v>
      </c>
      <c r="F82" s="116">
        <v>2884</v>
      </c>
      <c r="G82" s="116">
        <v>-8</v>
      </c>
      <c r="H82" s="116">
        <v>2135</v>
      </c>
      <c r="I82" s="116">
        <v>521</v>
      </c>
      <c r="J82" s="116">
        <v>1614</v>
      </c>
      <c r="K82" s="117"/>
      <c r="L82" s="113">
        <f t="shared" si="9"/>
        <v>7.6788785793885364E-3</v>
      </c>
      <c r="M82" s="98" t="s">
        <v>175</v>
      </c>
      <c r="AD82" s="114" t="s">
        <v>175</v>
      </c>
      <c r="AE82" s="115">
        <v>10143.41</v>
      </c>
      <c r="AF82" s="115">
        <v>9557.18</v>
      </c>
      <c r="AG82" s="115">
        <v>10594.53</v>
      </c>
      <c r="AH82" s="115">
        <v>5011.04</v>
      </c>
      <c r="AI82" s="115">
        <v>4564.3999999999996</v>
      </c>
      <c r="AJ82" s="550">
        <v>5003.62</v>
      </c>
      <c r="AK82" s="112">
        <f t="shared" si="10"/>
        <v>7.2342484808379914E-3</v>
      </c>
      <c r="AL82" s="112">
        <f t="shared" si="7"/>
        <v>6.81986429061742E-3</v>
      </c>
      <c r="AM82" s="112">
        <f t="shared" si="8"/>
        <v>6.8594934833495838E-3</v>
      </c>
    </row>
    <row r="83" spans="2:39" hidden="1" x14ac:dyDescent="0.25">
      <c r="B83" s="114" t="s">
        <v>176</v>
      </c>
      <c r="C83" s="115">
        <v>1284</v>
      </c>
      <c r="D83" s="116">
        <v>432</v>
      </c>
      <c r="E83" s="116">
        <v>852</v>
      </c>
      <c r="F83" s="116">
        <v>436</v>
      </c>
      <c r="G83" s="116">
        <v>-18</v>
      </c>
      <c r="H83" s="116">
        <v>433</v>
      </c>
      <c r="I83" s="116">
        <v>406</v>
      </c>
      <c r="J83" s="116">
        <v>27</v>
      </c>
      <c r="K83" s="117"/>
      <c r="L83" s="113">
        <f t="shared" si="9"/>
        <v>9.7206744512815543E-4</v>
      </c>
      <c r="M83" s="98" t="s">
        <v>176</v>
      </c>
      <c r="AD83" s="114" t="s">
        <v>176</v>
      </c>
      <c r="AE83" s="115">
        <v>1284.08</v>
      </c>
      <c r="AF83" s="115">
        <v>1189.3900000000001</v>
      </c>
      <c r="AG83" s="115">
        <v>1264.6199999999999</v>
      </c>
      <c r="AH83" s="115">
        <v>851.78</v>
      </c>
      <c r="AI83" s="115">
        <v>784.9</v>
      </c>
      <c r="AJ83" s="550">
        <v>851.39</v>
      </c>
      <c r="AK83" s="112">
        <f t="shared" si="10"/>
        <v>1.2296824952521201E-3</v>
      </c>
      <c r="AL83" s="112">
        <f t="shared" si="7"/>
        <v>1.1727524935819852E-3</v>
      </c>
      <c r="AM83" s="112">
        <f t="shared" si="8"/>
        <v>1.1671757960814374E-3</v>
      </c>
    </row>
    <row r="84" spans="2:39" hidden="1" x14ac:dyDescent="0.25">
      <c r="B84" s="114" t="s">
        <v>177</v>
      </c>
      <c r="C84" s="115">
        <v>4656</v>
      </c>
      <c r="D84" s="116">
        <v>3039</v>
      </c>
      <c r="E84" s="116">
        <v>1617</v>
      </c>
      <c r="F84" s="116">
        <v>855</v>
      </c>
      <c r="G84" s="116">
        <v>-61</v>
      </c>
      <c r="H84" s="116">
        <v>823</v>
      </c>
      <c r="I84" s="116">
        <v>124</v>
      </c>
      <c r="J84" s="116">
        <v>699</v>
      </c>
      <c r="K84" s="117"/>
      <c r="L84" s="113">
        <f t="shared" si="9"/>
        <v>3.5248800813992925E-3</v>
      </c>
      <c r="M84" s="98" t="s">
        <v>177</v>
      </c>
      <c r="AD84" s="114" t="s">
        <v>177</v>
      </c>
      <c r="AE84" s="115">
        <v>4656.0600000000004</v>
      </c>
      <c r="AF84" s="115">
        <v>3657.76</v>
      </c>
      <c r="AG84" s="115">
        <v>5486.59</v>
      </c>
      <c r="AH84" s="115">
        <v>1617.49</v>
      </c>
      <c r="AI84" s="115">
        <v>1345.04</v>
      </c>
      <c r="AJ84" s="550">
        <v>1944.9</v>
      </c>
      <c r="AK84" s="112">
        <f t="shared" si="10"/>
        <v>2.3351089943945053E-3</v>
      </c>
      <c r="AL84" s="112">
        <f t="shared" si="7"/>
        <v>2.009681505882932E-3</v>
      </c>
      <c r="AM84" s="112">
        <f t="shared" si="8"/>
        <v>2.6662753917696797E-3</v>
      </c>
    </row>
    <row r="85" spans="2:39" hidden="1" x14ac:dyDescent="0.25">
      <c r="B85" s="114" t="s">
        <v>178</v>
      </c>
      <c r="C85" s="115">
        <v>2677</v>
      </c>
      <c r="D85" s="116">
        <v>1472</v>
      </c>
      <c r="E85" s="116">
        <v>1205</v>
      </c>
      <c r="F85" s="116">
        <v>798</v>
      </c>
      <c r="G85" s="116">
        <v>-44</v>
      </c>
      <c r="H85" s="116">
        <v>452</v>
      </c>
      <c r="I85" s="116">
        <v>87</v>
      </c>
      <c r="J85" s="116">
        <v>365</v>
      </c>
      <c r="K85" s="117"/>
      <c r="L85" s="113">
        <f t="shared" si="9"/>
        <v>2.0266546344299627E-3</v>
      </c>
      <c r="M85" s="98" t="s">
        <v>178</v>
      </c>
      <c r="AD85" s="114" t="s">
        <v>178</v>
      </c>
      <c r="AE85" s="115">
        <v>2677.35</v>
      </c>
      <c r="AF85" s="115">
        <v>2506.2199999999998</v>
      </c>
      <c r="AG85" s="115">
        <v>2996.83</v>
      </c>
      <c r="AH85" s="115">
        <v>1205.17</v>
      </c>
      <c r="AI85" s="115">
        <v>1188.53</v>
      </c>
      <c r="AJ85" s="550">
        <v>1572.27</v>
      </c>
      <c r="AK85" s="112">
        <f t="shared" si="10"/>
        <v>1.7398582413334404E-3</v>
      </c>
      <c r="AL85" s="112">
        <f t="shared" si="7"/>
        <v>1.7758332541686799E-3</v>
      </c>
      <c r="AM85" s="112">
        <f t="shared" si="8"/>
        <v>2.1554346291417113E-3</v>
      </c>
    </row>
    <row r="86" spans="2:39" hidden="1" x14ac:dyDescent="0.25">
      <c r="B86" s="114" t="s">
        <v>179</v>
      </c>
      <c r="C86" s="115">
        <v>365</v>
      </c>
      <c r="D86" s="116">
        <v>171</v>
      </c>
      <c r="E86" s="116">
        <v>194</v>
      </c>
      <c r="F86" s="116">
        <v>152</v>
      </c>
      <c r="G86" s="116">
        <v>-4</v>
      </c>
      <c r="H86" s="116">
        <v>46</v>
      </c>
      <c r="I86" s="116">
        <v>12</v>
      </c>
      <c r="J86" s="116">
        <v>34</v>
      </c>
      <c r="K86" s="117"/>
      <c r="L86" s="113">
        <f t="shared" si="9"/>
        <v>2.7632758370076067E-4</v>
      </c>
      <c r="M86" s="98" t="s">
        <v>179</v>
      </c>
      <c r="AD86" s="114" t="s">
        <v>179</v>
      </c>
      <c r="AE86" s="115">
        <v>365.28</v>
      </c>
      <c r="AF86" s="115">
        <v>379.03</v>
      </c>
      <c r="AG86" s="115">
        <v>498.35</v>
      </c>
      <c r="AH86" s="115">
        <v>193.86</v>
      </c>
      <c r="AI86" s="115">
        <v>196.21</v>
      </c>
      <c r="AJ86" s="550">
        <v>261.79000000000002</v>
      </c>
      <c r="AK86" s="112">
        <f t="shared" si="10"/>
        <v>2.7986833282018364E-4</v>
      </c>
      <c r="AL86" s="112">
        <f t="shared" si="7"/>
        <v>2.9316571125712998E-4</v>
      </c>
      <c r="AM86" s="112">
        <f t="shared" si="8"/>
        <v>3.5888952378599644E-4</v>
      </c>
    </row>
    <row r="87" spans="2:39" x14ac:dyDescent="0.25">
      <c r="B87" s="131" t="s">
        <v>180</v>
      </c>
      <c r="C87" s="132">
        <v>18937</v>
      </c>
      <c r="D87" s="133">
        <v>9491</v>
      </c>
      <c r="E87" s="133">
        <v>9446</v>
      </c>
      <c r="F87" s="133">
        <v>7091</v>
      </c>
      <c r="G87" s="133">
        <v>-92</v>
      </c>
      <c r="H87" s="133">
        <v>2448</v>
      </c>
      <c r="I87" s="133">
        <v>841</v>
      </c>
      <c r="J87" s="133">
        <v>1607</v>
      </c>
      <c r="K87" s="112">
        <f>E87/$E$114</f>
        <v>1.570506532416013E-2</v>
      </c>
      <c r="L87" s="113">
        <f t="shared" si="9"/>
        <v>1.4336480691893987E-2</v>
      </c>
      <c r="M87" s="98" t="s">
        <v>180</v>
      </c>
      <c r="AD87" s="131" t="s">
        <v>180</v>
      </c>
      <c r="AE87" s="132">
        <v>18937.38</v>
      </c>
      <c r="AF87" s="132">
        <v>13774.94</v>
      </c>
      <c r="AG87" s="132">
        <v>17771.3</v>
      </c>
      <c r="AH87" s="132">
        <v>9446.31</v>
      </c>
      <c r="AI87" s="132">
        <v>8712.27</v>
      </c>
      <c r="AJ87" s="554">
        <v>10290.91</v>
      </c>
      <c r="AK87" s="112">
        <f t="shared" si="10"/>
        <v>1.3637279639959914E-2</v>
      </c>
      <c r="AL87" s="112">
        <f t="shared" ref="AL87:AL116" si="11">AI87/AI$116</f>
        <v>1.3017373381653107E-2</v>
      </c>
      <c r="AM87" s="112">
        <f t="shared" ref="AM87:AM116" si="12">AJ87/AJ$116</f>
        <v>1.4107871917279302E-2</v>
      </c>
    </row>
    <row r="88" spans="2:39" hidden="1" x14ac:dyDescent="0.25">
      <c r="B88" s="114" t="s">
        <v>181</v>
      </c>
      <c r="C88" s="115">
        <v>2368</v>
      </c>
      <c r="D88" s="116">
        <v>982</v>
      </c>
      <c r="E88" s="116">
        <v>1386</v>
      </c>
      <c r="F88" s="116">
        <v>252</v>
      </c>
      <c r="G88" s="116">
        <v>-3</v>
      </c>
      <c r="H88" s="116">
        <v>1137</v>
      </c>
      <c r="I88" s="116">
        <v>465</v>
      </c>
      <c r="J88" s="116">
        <v>672</v>
      </c>
      <c r="K88" s="117"/>
      <c r="L88" s="113">
        <f t="shared" si="9"/>
        <v>1.792722515625757E-3</v>
      </c>
      <c r="M88" s="98" t="s">
        <v>181</v>
      </c>
      <c r="AD88" s="114" t="s">
        <v>181</v>
      </c>
      <c r="AE88" s="115">
        <v>2367.94</v>
      </c>
      <c r="AF88" s="115">
        <v>1266.1099999999999</v>
      </c>
      <c r="AG88" s="115">
        <v>2236.69</v>
      </c>
      <c r="AH88" s="115">
        <v>1385.65</v>
      </c>
      <c r="AI88" s="115">
        <v>703.72</v>
      </c>
      <c r="AJ88" s="550">
        <v>1435.61</v>
      </c>
      <c r="AK88" s="112">
        <f t="shared" si="10"/>
        <v>2.0004103753857808E-3</v>
      </c>
      <c r="AL88" s="112">
        <f t="shared" si="11"/>
        <v>1.0514580007434256E-3</v>
      </c>
      <c r="AM88" s="112">
        <f t="shared" si="12"/>
        <v>1.9680865932327984E-3</v>
      </c>
    </row>
    <row r="89" spans="2:39" hidden="1" x14ac:dyDescent="0.25">
      <c r="B89" s="114" t="s">
        <v>182</v>
      </c>
      <c r="C89" s="115">
        <v>2366</v>
      </c>
      <c r="D89" s="116">
        <v>179</v>
      </c>
      <c r="E89" s="116">
        <v>2187</v>
      </c>
      <c r="F89" s="116">
        <v>2146</v>
      </c>
      <c r="G89" s="116">
        <v>0</v>
      </c>
      <c r="H89" s="116">
        <v>41</v>
      </c>
      <c r="I89" s="116">
        <v>64</v>
      </c>
      <c r="J89" s="116">
        <v>-24</v>
      </c>
      <c r="K89" s="117"/>
      <c r="L89" s="113">
        <f t="shared" si="9"/>
        <v>1.7912083918794515E-3</v>
      </c>
      <c r="M89" s="98" t="s">
        <v>182</v>
      </c>
      <c r="AD89" s="114" t="s">
        <v>182</v>
      </c>
      <c r="AE89" s="115">
        <v>2365.7399999999998</v>
      </c>
      <c r="AF89" s="115">
        <v>2335.66</v>
      </c>
      <c r="AG89" s="115">
        <v>2304.5</v>
      </c>
      <c r="AH89" s="115">
        <v>2186.91</v>
      </c>
      <c r="AI89" s="115">
        <v>2174.63</v>
      </c>
      <c r="AJ89" s="550">
        <v>2147.0500000000002</v>
      </c>
      <c r="AK89" s="112">
        <f t="shared" si="10"/>
        <v>3.1571590618373452E-3</v>
      </c>
      <c r="AL89" s="112">
        <f t="shared" si="11"/>
        <v>3.2492072303709936E-3</v>
      </c>
      <c r="AM89" s="112">
        <f t="shared" si="12"/>
        <v>2.9434040721369177E-3</v>
      </c>
    </row>
    <row r="90" spans="2:39" hidden="1" x14ac:dyDescent="0.25">
      <c r="B90" s="114" t="s">
        <v>183</v>
      </c>
      <c r="C90" s="115">
        <v>5982</v>
      </c>
      <c r="D90" s="116">
        <v>5212</v>
      </c>
      <c r="E90" s="116">
        <v>770</v>
      </c>
      <c r="F90" s="116">
        <v>423</v>
      </c>
      <c r="G90" s="116">
        <v>-37</v>
      </c>
      <c r="H90" s="116">
        <v>384</v>
      </c>
      <c r="I90" s="116">
        <v>70</v>
      </c>
      <c r="J90" s="116">
        <v>314</v>
      </c>
      <c r="K90" s="117"/>
      <c r="L90" s="113">
        <f t="shared" si="9"/>
        <v>4.5287441251998647E-3</v>
      </c>
      <c r="M90" s="98" t="s">
        <v>183</v>
      </c>
      <c r="AD90" s="114" t="s">
        <v>183</v>
      </c>
      <c r="AE90" s="115">
        <v>5981.77</v>
      </c>
      <c r="AF90" s="115">
        <v>1382.78</v>
      </c>
      <c r="AG90" s="115">
        <v>3046.65</v>
      </c>
      <c r="AH90" s="115">
        <v>769.57</v>
      </c>
      <c r="AI90" s="115">
        <v>191.18</v>
      </c>
      <c r="AJ90" s="550">
        <v>382.62</v>
      </c>
      <c r="AK90" s="112">
        <f t="shared" si="10"/>
        <v>1.1109990348108364E-3</v>
      </c>
      <c r="AL90" s="112">
        <f t="shared" si="11"/>
        <v>2.8565017419162182E-4</v>
      </c>
      <c r="AM90" s="112">
        <f t="shared" si="12"/>
        <v>5.2453611517245863E-4</v>
      </c>
    </row>
    <row r="91" spans="2:39" hidden="1" x14ac:dyDescent="0.25">
      <c r="B91" s="114" t="s">
        <v>184</v>
      </c>
      <c r="C91" s="115">
        <v>2313</v>
      </c>
      <c r="D91" s="116">
        <v>580</v>
      </c>
      <c r="E91" s="116">
        <v>1733</v>
      </c>
      <c r="F91" s="116">
        <v>1364</v>
      </c>
      <c r="G91" s="116">
        <v>-6</v>
      </c>
      <c r="H91" s="116">
        <v>375</v>
      </c>
      <c r="I91" s="116">
        <v>60</v>
      </c>
      <c r="J91" s="116">
        <v>315</v>
      </c>
      <c r="K91" s="117"/>
      <c r="L91" s="113">
        <f t="shared" si="9"/>
        <v>1.7510841126023547E-3</v>
      </c>
      <c r="M91" s="98" t="s">
        <v>184</v>
      </c>
      <c r="AD91" s="114" t="s">
        <v>184</v>
      </c>
      <c r="AE91" s="115">
        <v>2313.31</v>
      </c>
      <c r="AF91" s="115">
        <v>2641.55</v>
      </c>
      <c r="AG91" s="115">
        <v>2670.89</v>
      </c>
      <c r="AH91" s="115">
        <v>1733.31</v>
      </c>
      <c r="AI91" s="115">
        <v>2034.74</v>
      </c>
      <c r="AJ91" s="550">
        <v>2041.56</v>
      </c>
      <c r="AK91" s="112">
        <f t="shared" si="10"/>
        <v>2.5023139376898406E-3</v>
      </c>
      <c r="AL91" s="112">
        <f t="shared" si="11"/>
        <v>3.0401916279666312E-3</v>
      </c>
      <c r="AM91" s="112">
        <f t="shared" si="12"/>
        <v>2.798787181254207E-3</v>
      </c>
    </row>
    <row r="92" spans="2:39" hidden="1" x14ac:dyDescent="0.25">
      <c r="B92" s="114" t="s">
        <v>185</v>
      </c>
      <c r="C92" s="115">
        <v>2010</v>
      </c>
      <c r="D92" s="116">
        <v>804</v>
      </c>
      <c r="E92" s="116">
        <v>1207</v>
      </c>
      <c r="F92" s="116">
        <v>1050</v>
      </c>
      <c r="G92" s="116">
        <v>-26</v>
      </c>
      <c r="H92" s="116">
        <v>182</v>
      </c>
      <c r="I92" s="116">
        <v>60</v>
      </c>
      <c r="J92" s="116">
        <v>123</v>
      </c>
      <c r="K92" s="117"/>
      <c r="L92" s="113">
        <f t="shared" si="9"/>
        <v>1.5216943650370658E-3</v>
      </c>
      <c r="M92" s="98" t="s">
        <v>185</v>
      </c>
      <c r="AD92" s="114" t="s">
        <v>185</v>
      </c>
      <c r="AE92" s="115">
        <v>2010.34</v>
      </c>
      <c r="AF92" s="115">
        <v>2187.2800000000002</v>
      </c>
      <c r="AG92" s="115">
        <v>2257.0500000000002</v>
      </c>
      <c r="AH92" s="115">
        <v>1206.55</v>
      </c>
      <c r="AI92" s="115">
        <v>1306.58</v>
      </c>
      <c r="AJ92" s="550">
        <v>1195.6300000000001</v>
      </c>
      <c r="AK92" s="112">
        <f t="shared" si="10"/>
        <v>1.7418504950180158E-3</v>
      </c>
      <c r="AL92" s="112">
        <f t="shared" si="11"/>
        <v>1.9522167831116705E-3</v>
      </c>
      <c r="AM92" s="112">
        <f t="shared" si="12"/>
        <v>1.6390965328096985E-3</v>
      </c>
    </row>
    <row r="93" spans="2:39" hidden="1" x14ac:dyDescent="0.25">
      <c r="B93" s="114" t="s">
        <v>186</v>
      </c>
      <c r="C93" s="115">
        <v>3898</v>
      </c>
      <c r="D93" s="116">
        <v>1734</v>
      </c>
      <c r="E93" s="116">
        <v>2164</v>
      </c>
      <c r="F93" s="116">
        <v>1856</v>
      </c>
      <c r="G93" s="116">
        <v>-21</v>
      </c>
      <c r="H93" s="116">
        <v>329</v>
      </c>
      <c r="I93" s="116">
        <v>122</v>
      </c>
      <c r="J93" s="116">
        <v>207</v>
      </c>
      <c r="K93" s="117"/>
      <c r="L93" s="113">
        <f t="shared" si="9"/>
        <v>2.9510271815494935E-3</v>
      </c>
      <c r="M93" s="98" t="s">
        <v>186</v>
      </c>
      <c r="AD93" s="114" t="s">
        <v>186</v>
      </c>
      <c r="AE93" s="115">
        <v>3898.28</v>
      </c>
      <c r="AF93" s="115">
        <v>3961.57</v>
      </c>
      <c r="AG93" s="115">
        <v>5255.52</v>
      </c>
      <c r="AH93" s="115">
        <v>2164.33</v>
      </c>
      <c r="AI93" s="115">
        <v>2301.42</v>
      </c>
      <c r="AJ93" s="550">
        <v>3088.42</v>
      </c>
      <c r="AK93" s="112">
        <f t="shared" si="10"/>
        <v>3.1245611718389976E-3</v>
      </c>
      <c r="AL93" s="112">
        <f t="shared" si="11"/>
        <v>3.4386495652687639E-3</v>
      </c>
      <c r="AM93" s="112">
        <f t="shared" si="12"/>
        <v>4.2339340045500096E-3</v>
      </c>
    </row>
    <row r="94" spans="2:39" x14ac:dyDescent="0.25">
      <c r="B94" s="131" t="s">
        <v>187</v>
      </c>
      <c r="C94" s="132">
        <v>49395</v>
      </c>
      <c r="D94" s="133">
        <v>15356</v>
      </c>
      <c r="E94" s="133">
        <v>34039</v>
      </c>
      <c r="F94" s="133">
        <v>25372</v>
      </c>
      <c r="G94" s="133" t="s">
        <v>188</v>
      </c>
      <c r="H94" s="133">
        <v>8667</v>
      </c>
      <c r="I94" s="133">
        <v>8667</v>
      </c>
      <c r="J94" s="133" t="s">
        <v>188</v>
      </c>
      <c r="K94" s="112">
        <f>E94/$E$114</f>
        <v>5.659376652224081E-2</v>
      </c>
      <c r="L94" s="113">
        <f t="shared" si="9"/>
        <v>3.739507122438103E-2</v>
      </c>
      <c r="M94" s="98" t="s">
        <v>187</v>
      </c>
      <c r="AD94" s="131" t="s">
        <v>187</v>
      </c>
      <c r="AE94" s="132">
        <v>49395</v>
      </c>
      <c r="AF94" s="132">
        <v>49947.18</v>
      </c>
      <c r="AG94" s="132">
        <v>52746.6</v>
      </c>
      <c r="AH94" s="132">
        <v>34038.65</v>
      </c>
      <c r="AI94" s="132">
        <v>35825.660000000003</v>
      </c>
      <c r="AJ94" s="554">
        <v>35844.959999999999</v>
      </c>
      <c r="AK94" s="112">
        <f t="shared" si="10"/>
        <v>4.9140308609046446E-2</v>
      </c>
      <c r="AL94" s="112">
        <f t="shared" si="11"/>
        <v>5.3528643265664914E-2</v>
      </c>
      <c r="AM94" s="112">
        <f t="shared" si="12"/>
        <v>4.9140076490805956E-2</v>
      </c>
    </row>
    <row r="95" spans="2:39" hidden="1" x14ac:dyDescent="0.25">
      <c r="B95" s="114" t="s">
        <v>189</v>
      </c>
      <c r="C95" s="115">
        <v>49395</v>
      </c>
      <c r="D95" s="116">
        <v>15356</v>
      </c>
      <c r="E95" s="116">
        <v>34039</v>
      </c>
      <c r="F95" s="116">
        <v>25372</v>
      </c>
      <c r="G95" s="129" t="s">
        <v>188</v>
      </c>
      <c r="H95" s="116">
        <v>8667</v>
      </c>
      <c r="I95" s="116">
        <v>8667</v>
      </c>
      <c r="J95" s="129" t="s">
        <v>188</v>
      </c>
      <c r="K95" s="117"/>
      <c r="L95" s="113">
        <f t="shared" si="9"/>
        <v>3.739507122438103E-2</v>
      </c>
      <c r="M95" s="98" t="s">
        <v>189</v>
      </c>
      <c r="AD95" s="114" t="s">
        <v>189</v>
      </c>
      <c r="AE95" s="115">
        <v>49395</v>
      </c>
      <c r="AF95" s="115">
        <v>49947.18</v>
      </c>
      <c r="AG95" s="115">
        <v>52746.6</v>
      </c>
      <c r="AH95" s="115">
        <v>34038.65</v>
      </c>
      <c r="AI95" s="115">
        <v>35825.660000000003</v>
      </c>
      <c r="AJ95" s="550">
        <v>35844.959999999999</v>
      </c>
      <c r="AK95" s="112">
        <f t="shared" si="10"/>
        <v>4.9140308609046446E-2</v>
      </c>
      <c r="AL95" s="112">
        <f t="shared" si="11"/>
        <v>5.3528643265664914E-2</v>
      </c>
      <c r="AM95" s="112">
        <f t="shared" si="12"/>
        <v>4.9140076490805956E-2</v>
      </c>
    </row>
    <row r="96" spans="2:39" x14ac:dyDescent="0.25">
      <c r="B96" s="131" t="s">
        <v>190</v>
      </c>
      <c r="C96" s="132">
        <v>27253</v>
      </c>
      <c r="D96" s="133">
        <v>6142</v>
      </c>
      <c r="E96" s="133">
        <v>21111</v>
      </c>
      <c r="F96" s="133">
        <v>16635</v>
      </c>
      <c r="G96" s="133">
        <v>-26</v>
      </c>
      <c r="H96" s="133">
        <v>4502</v>
      </c>
      <c r="I96" s="133">
        <v>4313</v>
      </c>
      <c r="J96" s="133">
        <v>189</v>
      </c>
      <c r="K96" s="112">
        <f>E96/$E$114</f>
        <v>3.5099474281001956E-2</v>
      </c>
      <c r="L96" s="113">
        <f t="shared" si="9"/>
        <v>2.0632207229032414E-2</v>
      </c>
      <c r="M96" s="98" t="s">
        <v>190</v>
      </c>
      <c r="AD96" s="131" t="s">
        <v>190</v>
      </c>
      <c r="AE96" s="132">
        <v>27252.83</v>
      </c>
      <c r="AF96" s="132">
        <v>27679.06</v>
      </c>
      <c r="AG96" s="132">
        <v>29532.83</v>
      </c>
      <c r="AH96" s="132">
        <v>21110.9</v>
      </c>
      <c r="AI96" s="132">
        <v>22854.1</v>
      </c>
      <c r="AJ96" s="554">
        <v>23835.919999999998</v>
      </c>
      <c r="AK96" s="112">
        <f t="shared" si="10"/>
        <v>3.0477006021529019E-2</v>
      </c>
      <c r="AL96" s="112">
        <f t="shared" si="11"/>
        <v>3.4147283429191037E-2</v>
      </c>
      <c r="AM96" s="112">
        <f t="shared" si="12"/>
        <v>3.2676809571798415E-2</v>
      </c>
    </row>
    <row r="97" spans="2:39" hidden="1" x14ac:dyDescent="0.25">
      <c r="B97" s="114" t="s">
        <v>191</v>
      </c>
      <c r="C97" s="115">
        <v>27253</v>
      </c>
      <c r="D97" s="116">
        <v>6142</v>
      </c>
      <c r="E97" s="116">
        <v>21111</v>
      </c>
      <c r="F97" s="116">
        <v>16635</v>
      </c>
      <c r="G97" s="116">
        <v>-26</v>
      </c>
      <c r="H97" s="116">
        <v>4502</v>
      </c>
      <c r="I97" s="116">
        <v>4313</v>
      </c>
      <c r="J97" s="116">
        <v>189</v>
      </c>
      <c r="K97" s="117"/>
      <c r="L97" s="113">
        <f t="shared" si="9"/>
        <v>2.0632207229032414E-2</v>
      </c>
      <c r="M97" s="98" t="s">
        <v>191</v>
      </c>
      <c r="AD97" s="114" t="s">
        <v>191</v>
      </c>
      <c r="AE97" s="115">
        <v>27252.83</v>
      </c>
      <c r="AF97" s="115">
        <v>27679.06</v>
      </c>
      <c r="AG97" s="115">
        <v>29532.83</v>
      </c>
      <c r="AH97" s="115">
        <v>21110.9</v>
      </c>
      <c r="AI97" s="115">
        <v>22854.1</v>
      </c>
      <c r="AJ97" s="550">
        <v>23835.919999999998</v>
      </c>
      <c r="AK97" s="112">
        <f t="shared" si="10"/>
        <v>3.0477006021529019E-2</v>
      </c>
      <c r="AL97" s="112">
        <f t="shared" si="11"/>
        <v>3.4147283429191037E-2</v>
      </c>
      <c r="AM97" s="112">
        <f t="shared" si="12"/>
        <v>3.2676809571798415E-2</v>
      </c>
    </row>
    <row r="98" spans="2:39" x14ac:dyDescent="0.25">
      <c r="B98" s="131" t="s">
        <v>192</v>
      </c>
      <c r="C98" s="132">
        <v>39522</v>
      </c>
      <c r="D98" s="133">
        <v>12453</v>
      </c>
      <c r="E98" s="133">
        <v>27069</v>
      </c>
      <c r="F98" s="133">
        <v>18991</v>
      </c>
      <c r="G98" s="133">
        <v>-133</v>
      </c>
      <c r="H98" s="133">
        <v>8211</v>
      </c>
      <c r="I98" s="133">
        <v>6341</v>
      </c>
      <c r="J98" s="133">
        <v>1869</v>
      </c>
      <c r="K98" s="112">
        <f>E98/$E$114</f>
        <v>4.5005336995520916E-2</v>
      </c>
      <c r="L98" s="113">
        <f t="shared" si="9"/>
        <v>2.9920599350743739E-2</v>
      </c>
      <c r="M98" s="98" t="s">
        <v>192</v>
      </c>
      <c r="AD98" s="131" t="s">
        <v>192</v>
      </c>
      <c r="AE98" s="132">
        <v>39521.86</v>
      </c>
      <c r="AF98" s="132">
        <v>43112.11</v>
      </c>
      <c r="AG98" s="132">
        <v>48795.23</v>
      </c>
      <c r="AH98" s="132">
        <v>27068.83</v>
      </c>
      <c r="AI98" s="132">
        <v>30247.919999999998</v>
      </c>
      <c r="AJ98" s="554">
        <v>33547.620000000003</v>
      </c>
      <c r="AK98" s="112">
        <f t="shared" si="10"/>
        <v>3.9078243699024927E-2</v>
      </c>
      <c r="AL98" s="112">
        <f t="shared" si="11"/>
        <v>4.5194704555571924E-2</v>
      </c>
      <c r="AM98" s="112">
        <f t="shared" si="12"/>
        <v>4.599063893179102E-2</v>
      </c>
    </row>
    <row r="99" spans="2:39" hidden="1" x14ac:dyDescent="0.25">
      <c r="B99" s="114" t="s">
        <v>193</v>
      </c>
      <c r="C99" s="115">
        <v>35324</v>
      </c>
      <c r="D99" s="116">
        <v>11165</v>
      </c>
      <c r="E99" s="116">
        <v>24160</v>
      </c>
      <c r="F99" s="116">
        <v>16471</v>
      </c>
      <c r="G99" s="116">
        <v>-122</v>
      </c>
      <c r="H99" s="116">
        <v>7811</v>
      </c>
      <c r="I99" s="116">
        <v>5981</v>
      </c>
      <c r="J99" s="116">
        <v>1830</v>
      </c>
      <c r="K99" s="117"/>
      <c r="L99" s="113">
        <f t="shared" si="9"/>
        <v>2.6742453607248414E-2</v>
      </c>
      <c r="M99" s="98" t="s">
        <v>193</v>
      </c>
      <c r="AD99" s="114" t="s">
        <v>193</v>
      </c>
      <c r="AE99" s="115">
        <v>35324.22</v>
      </c>
      <c r="AF99" s="115">
        <v>38541.69</v>
      </c>
      <c r="AG99" s="115">
        <v>43731.14</v>
      </c>
      <c r="AH99" s="115">
        <v>24159.64</v>
      </c>
      <c r="AI99" s="115">
        <v>26829.67</v>
      </c>
      <c r="AJ99" s="550">
        <v>29922.32</v>
      </c>
      <c r="AK99" s="112">
        <f t="shared" si="10"/>
        <v>3.4878356382625715E-2</v>
      </c>
      <c r="AL99" s="112">
        <f t="shared" si="11"/>
        <v>4.0087351757525522E-2</v>
      </c>
      <c r="AM99" s="112">
        <f t="shared" si="12"/>
        <v>4.1020692827732901E-2</v>
      </c>
    </row>
    <row r="100" spans="2:39" hidden="1" x14ac:dyDescent="0.25">
      <c r="B100" s="114" t="s">
        <v>194</v>
      </c>
      <c r="C100" s="115">
        <v>790</v>
      </c>
      <c r="D100" s="116">
        <v>310</v>
      </c>
      <c r="E100" s="116">
        <v>480</v>
      </c>
      <c r="F100" s="116">
        <v>394</v>
      </c>
      <c r="G100" s="116">
        <v>-8</v>
      </c>
      <c r="H100" s="116">
        <v>94</v>
      </c>
      <c r="I100" s="116">
        <v>67</v>
      </c>
      <c r="J100" s="116">
        <v>26</v>
      </c>
      <c r="K100" s="117"/>
      <c r="L100" s="113">
        <f t="shared" si="9"/>
        <v>5.980788797906875E-4</v>
      </c>
      <c r="M100" s="98" t="s">
        <v>194</v>
      </c>
      <c r="AD100" s="114" t="s">
        <v>194</v>
      </c>
      <c r="AE100" s="115">
        <v>790.4</v>
      </c>
      <c r="AF100" s="115">
        <v>905.26</v>
      </c>
      <c r="AG100" s="115">
        <v>964.55</v>
      </c>
      <c r="AH100" s="115">
        <v>480.07</v>
      </c>
      <c r="AI100" s="115">
        <v>576.03</v>
      </c>
      <c r="AJ100" s="550">
        <v>608.64</v>
      </c>
      <c r="AK100" s="112">
        <f t="shared" si="10"/>
        <v>6.9305885967701206E-4</v>
      </c>
      <c r="AL100" s="112">
        <f t="shared" si="11"/>
        <v>8.6067093754367552E-4</v>
      </c>
      <c r="AM100" s="112">
        <f t="shared" si="12"/>
        <v>8.343883255934484E-4</v>
      </c>
    </row>
    <row r="101" spans="2:39" hidden="1" x14ac:dyDescent="0.25">
      <c r="B101" s="114" t="s">
        <v>195</v>
      </c>
      <c r="C101" s="115">
        <v>3407</v>
      </c>
      <c r="D101" s="116">
        <v>978</v>
      </c>
      <c r="E101" s="116">
        <v>2429</v>
      </c>
      <c r="F101" s="116">
        <v>2126</v>
      </c>
      <c r="G101" s="116">
        <v>-3</v>
      </c>
      <c r="H101" s="116">
        <v>306</v>
      </c>
      <c r="I101" s="116">
        <v>294</v>
      </c>
      <c r="J101" s="116">
        <v>13</v>
      </c>
      <c r="K101" s="117"/>
      <c r="L101" s="113">
        <f t="shared" si="9"/>
        <v>2.5793098018314841E-3</v>
      </c>
      <c r="M101" s="98" t="s">
        <v>195</v>
      </c>
      <c r="AD101" s="114" t="s">
        <v>195</v>
      </c>
      <c r="AE101" s="115">
        <v>3407.23</v>
      </c>
      <c r="AF101" s="115">
        <v>3665.16</v>
      </c>
      <c r="AG101" s="115">
        <v>4099.53</v>
      </c>
      <c r="AH101" s="115">
        <v>2429.12</v>
      </c>
      <c r="AI101" s="115">
        <v>2842.23</v>
      </c>
      <c r="AJ101" s="550">
        <v>3016.65</v>
      </c>
      <c r="AK101" s="112">
        <f t="shared" si="10"/>
        <v>3.5068284567221935E-3</v>
      </c>
      <c r="AL101" s="112">
        <f t="shared" si="11"/>
        <v>4.2466968019283045E-3</v>
      </c>
      <c r="AM101" s="112">
        <f t="shared" si="12"/>
        <v>4.1355440694030568E-3</v>
      </c>
    </row>
    <row r="102" spans="2:39" x14ac:dyDescent="0.25">
      <c r="B102" s="131" t="s">
        <v>196</v>
      </c>
      <c r="C102" s="132">
        <v>41259</v>
      </c>
      <c r="D102" s="133">
        <v>27504</v>
      </c>
      <c r="E102" s="133">
        <v>13755</v>
      </c>
      <c r="F102" s="133">
        <v>5540</v>
      </c>
      <c r="G102" s="133">
        <v>168</v>
      </c>
      <c r="H102" s="133">
        <v>8048</v>
      </c>
      <c r="I102" s="133">
        <v>2472</v>
      </c>
      <c r="J102" s="133">
        <v>5576</v>
      </c>
      <c r="K102" s="112">
        <f>E102/$E$114</f>
        <v>2.286927519943072E-2</v>
      </c>
      <c r="L102" s="113">
        <f t="shared" si="9"/>
        <v>3.1235615824410097E-2</v>
      </c>
      <c r="M102" s="98" t="s">
        <v>196</v>
      </c>
      <c r="AD102" s="131" t="s">
        <v>196</v>
      </c>
      <c r="AE102" s="132">
        <v>41259.32</v>
      </c>
      <c r="AF102" s="132">
        <v>32103.99</v>
      </c>
      <c r="AG102" s="132">
        <v>43696.22</v>
      </c>
      <c r="AH102" s="132">
        <v>13755.18</v>
      </c>
      <c r="AI102" s="132">
        <v>11349.18</v>
      </c>
      <c r="AJ102" s="554">
        <v>13943.29</v>
      </c>
      <c r="AK102" s="112">
        <f t="shared" si="10"/>
        <v>1.9857831910871423E-2</v>
      </c>
      <c r="AL102" s="112">
        <f t="shared" si="11"/>
        <v>1.6957292833623131E-2</v>
      </c>
      <c r="AM102" s="112">
        <f t="shared" si="12"/>
        <v>1.9114942160166723E-2</v>
      </c>
    </row>
    <row r="103" spans="2:39" hidden="1" x14ac:dyDescent="0.25">
      <c r="B103" s="114" t="s">
        <v>197</v>
      </c>
      <c r="C103" s="115">
        <v>5327</v>
      </c>
      <c r="D103" s="116">
        <v>1424</v>
      </c>
      <c r="E103" s="116">
        <v>3904</v>
      </c>
      <c r="F103" s="116">
        <v>994</v>
      </c>
      <c r="G103" s="116">
        <v>-7</v>
      </c>
      <c r="H103" s="116">
        <v>2917</v>
      </c>
      <c r="I103" s="116">
        <v>308</v>
      </c>
      <c r="J103" s="116">
        <v>2610</v>
      </c>
      <c r="K103" s="117"/>
      <c r="L103" s="113">
        <f t="shared" si="9"/>
        <v>4.0328685982848004E-3</v>
      </c>
      <c r="M103" s="98" t="s">
        <v>197</v>
      </c>
      <c r="AD103" s="114" t="s">
        <v>197</v>
      </c>
      <c r="AE103" s="115">
        <v>5327.32</v>
      </c>
      <c r="AF103" s="115">
        <v>4720.17</v>
      </c>
      <c r="AG103" s="115">
        <v>6143.81</v>
      </c>
      <c r="AH103" s="115">
        <v>3903.78</v>
      </c>
      <c r="AI103" s="115">
        <v>3809.16</v>
      </c>
      <c r="AJ103" s="550">
        <v>4997.09</v>
      </c>
      <c r="AK103" s="112">
        <f t="shared" si="10"/>
        <v>5.63573919476311E-3</v>
      </c>
      <c r="AL103" s="112">
        <f t="shared" si="11"/>
        <v>5.6914280652984517E-3</v>
      </c>
      <c r="AM103" s="112">
        <f t="shared" si="12"/>
        <v>6.8505414661208025E-3</v>
      </c>
    </row>
    <row r="104" spans="2:39" hidden="1" x14ac:dyDescent="0.25">
      <c r="B104" s="114" t="s">
        <v>198</v>
      </c>
      <c r="C104" s="115">
        <v>1866</v>
      </c>
      <c r="D104" s="116">
        <v>304</v>
      </c>
      <c r="E104" s="116">
        <v>1562</v>
      </c>
      <c r="F104" s="116">
        <v>707</v>
      </c>
      <c r="G104" s="116">
        <v>0</v>
      </c>
      <c r="H104" s="116">
        <v>856</v>
      </c>
      <c r="I104" s="116">
        <v>576</v>
      </c>
      <c r="J104" s="116">
        <v>279</v>
      </c>
      <c r="K104" s="117"/>
      <c r="L104" s="113">
        <f t="shared" si="9"/>
        <v>1.4126774553030669E-3</v>
      </c>
      <c r="M104" s="98" t="s">
        <v>198</v>
      </c>
      <c r="AD104" s="114" t="s">
        <v>198</v>
      </c>
      <c r="AE104" s="115">
        <v>1865.69</v>
      </c>
      <c r="AF104" s="115">
        <v>1574.86</v>
      </c>
      <c r="AG104" s="115">
        <v>1713.31</v>
      </c>
      <c r="AH104" s="115">
        <v>1562.19</v>
      </c>
      <c r="AI104" s="115">
        <v>1340.18</v>
      </c>
      <c r="AJ104" s="550">
        <v>1595.8</v>
      </c>
      <c r="AK104" s="112">
        <f t="shared" si="10"/>
        <v>2.2552744808024489E-3</v>
      </c>
      <c r="AL104" s="112">
        <f t="shared" si="11"/>
        <v>2.0024199730522426E-3</v>
      </c>
      <c r="AM104" s="112">
        <f t="shared" si="12"/>
        <v>2.1876920511008559E-3</v>
      </c>
    </row>
    <row r="105" spans="2:39" hidden="1" x14ac:dyDescent="0.25">
      <c r="B105" s="114" t="s">
        <v>199</v>
      </c>
      <c r="C105" s="115">
        <v>31278</v>
      </c>
      <c r="D105" s="116">
        <v>23551</v>
      </c>
      <c r="E105" s="116">
        <v>7727</v>
      </c>
      <c r="F105" s="116">
        <v>2792</v>
      </c>
      <c r="G105" s="116">
        <v>205</v>
      </c>
      <c r="H105" s="116">
        <v>4730</v>
      </c>
      <c r="I105" s="116">
        <v>1503</v>
      </c>
      <c r="J105" s="116">
        <v>3227</v>
      </c>
      <c r="K105" s="117"/>
      <c r="L105" s="113">
        <f t="shared" si="9"/>
        <v>2.367938126847231E-2</v>
      </c>
      <c r="M105" s="98" t="s">
        <v>199</v>
      </c>
      <c r="AD105" s="114" t="s">
        <v>199</v>
      </c>
      <c r="AE105" s="115">
        <v>31278.01</v>
      </c>
      <c r="AF105" s="115">
        <v>23473.11</v>
      </c>
      <c r="AG105" s="115">
        <v>33022.9</v>
      </c>
      <c r="AH105" s="115">
        <v>7726.6</v>
      </c>
      <c r="AI105" s="115">
        <v>5879.13</v>
      </c>
      <c r="AJ105" s="550">
        <v>7090.28</v>
      </c>
      <c r="AK105" s="112">
        <f t="shared" si="10"/>
        <v>1.1154599506697777E-2</v>
      </c>
      <c r="AL105" s="112">
        <f t="shared" si="11"/>
        <v>8.784258335574795E-3</v>
      </c>
      <c r="AM105" s="112">
        <f t="shared" si="12"/>
        <v>9.7201085324472841E-3</v>
      </c>
    </row>
    <row r="106" spans="2:39" hidden="1" x14ac:dyDescent="0.25">
      <c r="B106" s="114" t="s">
        <v>200</v>
      </c>
      <c r="C106" s="115">
        <v>2788</v>
      </c>
      <c r="D106" s="116">
        <v>2226</v>
      </c>
      <c r="E106" s="116">
        <v>563</v>
      </c>
      <c r="F106" s="116">
        <v>1048</v>
      </c>
      <c r="G106" s="116">
        <v>-30</v>
      </c>
      <c r="H106" s="116">
        <v>-455</v>
      </c>
      <c r="I106" s="116">
        <v>85</v>
      </c>
      <c r="J106" s="116">
        <v>-540</v>
      </c>
      <c r="K106" s="117"/>
      <c r="L106" s="113">
        <f t="shared" si="9"/>
        <v>2.1106885023499202E-3</v>
      </c>
      <c r="M106" s="98" t="s">
        <v>200</v>
      </c>
      <c r="AD106" s="114" t="s">
        <v>200</v>
      </c>
      <c r="AE106" s="115">
        <v>2788.3</v>
      </c>
      <c r="AF106" s="115">
        <v>2335.85</v>
      </c>
      <c r="AG106" s="115">
        <v>2816.2</v>
      </c>
      <c r="AH106" s="115">
        <v>562.61</v>
      </c>
      <c r="AI106" s="115">
        <v>320.70999999999998</v>
      </c>
      <c r="AJ106" s="550">
        <v>260.13</v>
      </c>
      <c r="AK106" s="112">
        <f t="shared" si="10"/>
        <v>8.1221872860808583E-4</v>
      </c>
      <c r="AL106" s="112">
        <f t="shared" si="11"/>
        <v>4.7918645969764105E-4</v>
      </c>
      <c r="AM106" s="112">
        <f t="shared" si="12"/>
        <v>3.5661381955938442E-4</v>
      </c>
    </row>
    <row r="107" spans="2:39" x14ac:dyDescent="0.25">
      <c r="B107" s="131" t="s">
        <v>201</v>
      </c>
      <c r="C107" s="132">
        <v>12532</v>
      </c>
      <c r="D107" s="133">
        <v>6186</v>
      </c>
      <c r="E107" s="133">
        <v>6346</v>
      </c>
      <c r="F107" s="133">
        <v>3237</v>
      </c>
      <c r="G107" s="133">
        <v>-42</v>
      </c>
      <c r="H107" s="133">
        <v>3151</v>
      </c>
      <c r="I107" s="133">
        <v>164</v>
      </c>
      <c r="J107" s="133">
        <v>2987</v>
      </c>
      <c r="K107" s="112">
        <f>E107/$E$114</f>
        <v>1.0550957500224454E-2</v>
      </c>
      <c r="L107" s="113">
        <f t="shared" si="9"/>
        <v>9.4874993943505018E-3</v>
      </c>
      <c r="M107" s="98" t="s">
        <v>201</v>
      </c>
      <c r="AD107" s="131" t="s">
        <v>201</v>
      </c>
      <c r="AE107" s="132">
        <v>12532.34</v>
      </c>
      <c r="AF107" s="132">
        <v>11486.85</v>
      </c>
      <c r="AG107" s="132">
        <v>12502.26</v>
      </c>
      <c r="AH107" s="132">
        <v>6346.19</v>
      </c>
      <c r="AI107" s="132">
        <v>6165.53</v>
      </c>
      <c r="AJ107" s="554">
        <v>6505.17</v>
      </c>
      <c r="AK107" s="112">
        <f t="shared" si="10"/>
        <v>9.1617539206650216E-3</v>
      </c>
      <c r="AL107" s="112">
        <f t="shared" si="11"/>
        <v>9.2121807641158578E-3</v>
      </c>
      <c r="AM107" s="112">
        <f t="shared" si="12"/>
        <v>8.9179776288129814E-3</v>
      </c>
    </row>
    <row r="108" spans="2:39" hidden="1" x14ac:dyDescent="0.25">
      <c r="B108" s="114" t="s">
        <v>202</v>
      </c>
      <c r="C108" s="115">
        <v>6149</v>
      </c>
      <c r="D108" s="116">
        <v>3966</v>
      </c>
      <c r="E108" s="116">
        <v>2182</v>
      </c>
      <c r="F108" s="116">
        <v>1668</v>
      </c>
      <c r="G108" s="116">
        <v>18</v>
      </c>
      <c r="H108" s="116">
        <v>497</v>
      </c>
      <c r="I108" s="116">
        <v>56</v>
      </c>
      <c r="J108" s="116">
        <v>440</v>
      </c>
      <c r="K108" s="117"/>
      <c r="L108" s="113">
        <f t="shared" si="9"/>
        <v>4.6551734580163769E-3</v>
      </c>
      <c r="M108" s="98" t="s">
        <v>202</v>
      </c>
      <c r="AD108" s="114" t="s">
        <v>202</v>
      </c>
      <c r="AE108" s="115">
        <v>6148.69</v>
      </c>
      <c r="AF108" s="115">
        <v>5628.36</v>
      </c>
      <c r="AG108" s="115">
        <v>6101.81</v>
      </c>
      <c r="AH108" s="115">
        <v>2182.1999999999998</v>
      </c>
      <c r="AI108" s="115">
        <v>2357.2199999999998</v>
      </c>
      <c r="AJ108" s="550">
        <v>2426.98</v>
      </c>
      <c r="AK108" s="112">
        <f t="shared" si="10"/>
        <v>3.1503594133921631E-3</v>
      </c>
      <c r="AL108" s="112">
        <f t="shared" si="11"/>
        <v>3.5220227199914984E-3</v>
      </c>
      <c r="AM108" s="112">
        <f t="shared" si="12"/>
        <v>3.3271618336763726E-3</v>
      </c>
    </row>
    <row r="109" spans="2:39" hidden="1" x14ac:dyDescent="0.25">
      <c r="B109" s="114" t="s">
        <v>203</v>
      </c>
      <c r="C109" s="115">
        <v>1298</v>
      </c>
      <c r="D109" s="116">
        <v>618</v>
      </c>
      <c r="E109" s="116">
        <v>680</v>
      </c>
      <c r="F109" s="116">
        <v>341</v>
      </c>
      <c r="G109" s="116">
        <v>-12</v>
      </c>
      <c r="H109" s="116">
        <v>351</v>
      </c>
      <c r="I109" s="116">
        <v>25</v>
      </c>
      <c r="J109" s="116">
        <v>326</v>
      </c>
      <c r="K109" s="117"/>
      <c r="L109" s="113">
        <f t="shared" si="9"/>
        <v>9.826663113522943E-4</v>
      </c>
      <c r="M109" s="98" t="s">
        <v>203</v>
      </c>
      <c r="AD109" s="114" t="s">
        <v>203</v>
      </c>
      <c r="AE109" s="115">
        <v>1297.54</v>
      </c>
      <c r="AF109" s="115">
        <v>973.82</v>
      </c>
      <c r="AG109" s="115">
        <v>1243.3699999999999</v>
      </c>
      <c r="AH109" s="115">
        <v>679.69</v>
      </c>
      <c r="AI109" s="115">
        <v>520.29</v>
      </c>
      <c r="AJ109" s="550">
        <v>685.13</v>
      </c>
      <c r="AK109" s="112">
        <f t="shared" si="10"/>
        <v>9.8124268613716402E-4</v>
      </c>
      <c r="AL109" s="112">
        <f t="shared" si="11"/>
        <v>7.7738743137440575E-4</v>
      </c>
      <c r="AM109" s="112">
        <f t="shared" si="12"/>
        <v>9.392489378184794E-4</v>
      </c>
    </row>
    <row r="110" spans="2:39" hidden="1" x14ac:dyDescent="0.25">
      <c r="B110" s="114" t="s">
        <v>204</v>
      </c>
      <c r="C110" s="115">
        <v>5086</v>
      </c>
      <c r="D110" s="116">
        <v>1602</v>
      </c>
      <c r="E110" s="116">
        <v>3484</v>
      </c>
      <c r="F110" s="116">
        <v>1228</v>
      </c>
      <c r="G110" s="116">
        <v>-47</v>
      </c>
      <c r="H110" s="116">
        <v>2303</v>
      </c>
      <c r="I110" s="116">
        <v>82</v>
      </c>
      <c r="J110" s="116">
        <v>2221</v>
      </c>
      <c r="K110" s="117"/>
      <c r="L110" s="113">
        <f t="shared" si="9"/>
        <v>3.8504166868549832E-3</v>
      </c>
      <c r="M110" s="98" t="s">
        <v>204</v>
      </c>
      <c r="AD110" s="114" t="s">
        <v>204</v>
      </c>
      <c r="AE110" s="115">
        <v>5086.12</v>
      </c>
      <c r="AF110" s="115">
        <v>4884.66</v>
      </c>
      <c r="AG110" s="115">
        <v>5157.08</v>
      </c>
      <c r="AH110" s="115">
        <v>3484.3</v>
      </c>
      <c r="AI110" s="115">
        <v>3288.02</v>
      </c>
      <c r="AJ110" s="550">
        <v>3393.07</v>
      </c>
      <c r="AK110" s="112">
        <f t="shared" si="10"/>
        <v>5.0301518211356951E-3</v>
      </c>
      <c r="AL110" s="112">
        <f t="shared" si="11"/>
        <v>4.9127706127499544E-3</v>
      </c>
      <c r="AM110" s="112">
        <f t="shared" si="12"/>
        <v>4.6515805663797354E-3</v>
      </c>
    </row>
    <row r="111" spans="2:39" x14ac:dyDescent="0.25">
      <c r="B111" s="131" t="s">
        <v>205</v>
      </c>
      <c r="C111" s="132">
        <v>86</v>
      </c>
      <c r="D111" s="133" t="s">
        <v>188</v>
      </c>
      <c r="E111" s="133">
        <v>86</v>
      </c>
      <c r="F111" s="133">
        <v>86</v>
      </c>
      <c r="G111" s="133" t="s">
        <v>188</v>
      </c>
      <c r="H111" s="133" t="s">
        <v>188</v>
      </c>
      <c r="I111" s="133" t="s">
        <v>188</v>
      </c>
      <c r="J111" s="133" t="s">
        <v>188</v>
      </c>
      <c r="K111" s="112">
        <f>E111/$E$114</f>
        <v>1.4298492672853812E-4</v>
      </c>
      <c r="L111" s="113">
        <f t="shared" si="9"/>
        <v>6.5107321091138133E-5</v>
      </c>
      <c r="M111" s="98" t="s">
        <v>205</v>
      </c>
      <c r="AD111" s="131" t="s">
        <v>205</v>
      </c>
      <c r="AE111" s="132">
        <v>85.68</v>
      </c>
      <c r="AF111" s="132">
        <v>40.5</v>
      </c>
      <c r="AG111" s="132">
        <v>7.2</v>
      </c>
      <c r="AH111" s="132">
        <v>85.68</v>
      </c>
      <c r="AI111" s="132">
        <v>40.5</v>
      </c>
      <c r="AJ111" s="554">
        <v>7.2</v>
      </c>
      <c r="AK111" s="112">
        <f t="shared" si="10"/>
        <v>1.2369296789452872E-4</v>
      </c>
      <c r="AL111" s="112">
        <f t="shared" si="11"/>
        <v>6.0512773589081925E-5</v>
      </c>
      <c r="AM111" s="112">
        <f t="shared" si="12"/>
        <v>9.8705243563893739E-6</v>
      </c>
    </row>
    <row r="112" spans="2:39" hidden="1" x14ac:dyDescent="0.25">
      <c r="B112" s="114" t="s">
        <v>206</v>
      </c>
      <c r="C112" s="115">
        <v>86</v>
      </c>
      <c r="D112" s="129" t="s">
        <v>188</v>
      </c>
      <c r="E112" s="116">
        <v>86</v>
      </c>
      <c r="F112" s="116">
        <v>86</v>
      </c>
      <c r="G112" s="129" t="s">
        <v>188</v>
      </c>
      <c r="H112" s="129" t="s">
        <v>188</v>
      </c>
      <c r="I112" s="129" t="s">
        <v>188</v>
      </c>
      <c r="J112" s="129" t="s">
        <v>188</v>
      </c>
      <c r="K112" s="117"/>
      <c r="L112" s="113">
        <f t="shared" si="9"/>
        <v>6.5107321091138133E-5</v>
      </c>
      <c r="M112" s="98" t="s">
        <v>206</v>
      </c>
      <c r="AD112" s="114" t="s">
        <v>206</v>
      </c>
      <c r="AE112" s="115">
        <v>85.68</v>
      </c>
      <c r="AF112" s="115">
        <v>40.5</v>
      </c>
      <c r="AG112" s="115">
        <v>7.2</v>
      </c>
      <c r="AH112" s="115">
        <v>85.68</v>
      </c>
      <c r="AI112" s="115">
        <v>40.5</v>
      </c>
      <c r="AJ112" s="550">
        <v>7.2</v>
      </c>
      <c r="AK112" s="112">
        <f t="shared" si="10"/>
        <v>1.2369296789452872E-4</v>
      </c>
      <c r="AL112" s="112">
        <f t="shared" si="11"/>
        <v>6.0512773589081925E-5</v>
      </c>
      <c r="AM112" s="112">
        <f t="shared" si="12"/>
        <v>9.8705243563893739E-6</v>
      </c>
    </row>
    <row r="113" spans="2:39" hidden="1" x14ac:dyDescent="0.25">
      <c r="B113" s="114" t="s">
        <v>207</v>
      </c>
      <c r="C113" s="128" t="s">
        <v>188</v>
      </c>
      <c r="D113" s="129" t="s">
        <v>188</v>
      </c>
      <c r="E113" s="129" t="s">
        <v>188</v>
      </c>
      <c r="F113" s="129" t="s">
        <v>188</v>
      </c>
      <c r="G113" s="129" t="s">
        <v>188</v>
      </c>
      <c r="H113" s="129" t="s">
        <v>188</v>
      </c>
      <c r="I113" s="129" t="s">
        <v>188</v>
      </c>
      <c r="J113" s="129" t="s">
        <v>188</v>
      </c>
      <c r="K113" s="117"/>
      <c r="L113" s="113" t="e">
        <f t="shared" si="9"/>
        <v>#VALUE!</v>
      </c>
      <c r="M113" s="98" t="s">
        <v>207</v>
      </c>
      <c r="AD113" s="114" t="s">
        <v>207</v>
      </c>
      <c r="AE113" s="128" t="s">
        <v>188</v>
      </c>
      <c r="AF113" s="128" t="s">
        <v>188</v>
      </c>
      <c r="AG113" s="128" t="s">
        <v>188</v>
      </c>
      <c r="AH113" s="128" t="s">
        <v>188</v>
      </c>
      <c r="AI113" s="128" t="s">
        <v>188</v>
      </c>
      <c r="AJ113" s="553" t="s">
        <v>188</v>
      </c>
      <c r="AK113" s="112" t="e">
        <f t="shared" si="10"/>
        <v>#VALUE!</v>
      </c>
      <c r="AL113" s="112" t="e">
        <f t="shared" si="11"/>
        <v>#VALUE!</v>
      </c>
      <c r="AM113" s="112" t="e">
        <f t="shared" si="12"/>
        <v>#VALUE!</v>
      </c>
    </row>
    <row r="114" spans="2:39" x14ac:dyDescent="0.25">
      <c r="B114" s="131" t="s">
        <v>208</v>
      </c>
      <c r="C114" s="132">
        <v>1320896</v>
      </c>
      <c r="D114" s="133">
        <v>719433</v>
      </c>
      <c r="E114" s="133">
        <v>601462</v>
      </c>
      <c r="F114" s="133">
        <v>245229</v>
      </c>
      <c r="G114" s="133">
        <v>-6257</v>
      </c>
      <c r="H114" s="133">
        <v>362491</v>
      </c>
      <c r="I114" s="133">
        <v>112453</v>
      </c>
      <c r="J114" s="133">
        <v>250038</v>
      </c>
      <c r="K114" s="112">
        <f>E114/$E$114</f>
        <v>1</v>
      </c>
      <c r="L114" s="113">
        <f>C114/$C$114</f>
        <v>1</v>
      </c>
      <c r="M114" s="98" t="s">
        <v>208</v>
      </c>
      <c r="AD114" s="131" t="s">
        <v>208</v>
      </c>
      <c r="AE114" s="132">
        <v>1320895.53</v>
      </c>
      <c r="AF114" s="132">
        <v>1250281.6499999999</v>
      </c>
      <c r="AG114" s="132">
        <v>1422997.69</v>
      </c>
      <c r="AH114" s="132">
        <v>601462.5</v>
      </c>
      <c r="AI114" s="132">
        <v>588081.22</v>
      </c>
      <c r="AJ114" s="554">
        <v>630172.89</v>
      </c>
      <c r="AK114" s="112">
        <f t="shared" si="10"/>
        <v>0.8683086099703895</v>
      </c>
      <c r="AL114" s="112">
        <f t="shared" si="11"/>
        <v>0.87867717821854507</v>
      </c>
      <c r="AM114" s="112">
        <f t="shared" si="12"/>
        <v>0.86390789715017813</v>
      </c>
    </row>
    <row r="115" spans="2:39" ht="15.75" thickBot="1" x14ac:dyDescent="0.3">
      <c r="B115" s="131" t="s">
        <v>209</v>
      </c>
      <c r="C115" s="132" t="s">
        <v>188</v>
      </c>
      <c r="D115" s="133" t="s">
        <v>188</v>
      </c>
      <c r="E115" s="133">
        <v>91220</v>
      </c>
      <c r="F115" s="133" t="s">
        <v>188</v>
      </c>
      <c r="G115" s="133" t="s">
        <v>188</v>
      </c>
      <c r="H115" s="133" t="s">
        <v>188</v>
      </c>
      <c r="I115" s="133" t="s">
        <v>188</v>
      </c>
      <c r="J115" s="133" t="s">
        <v>188</v>
      </c>
      <c r="K115" s="112">
        <f>E115/$E$114</f>
        <v>0.15166377925787497</v>
      </c>
      <c r="M115" s="98" t="s">
        <v>209</v>
      </c>
      <c r="AD115" s="131" t="s">
        <v>209</v>
      </c>
      <c r="AE115" s="132" t="s">
        <v>188</v>
      </c>
      <c r="AF115" s="132" t="s">
        <v>188</v>
      </c>
      <c r="AG115" s="132" t="s">
        <v>188</v>
      </c>
      <c r="AH115" s="132">
        <v>91220.38</v>
      </c>
      <c r="AI115" s="132">
        <v>81198.960000000006</v>
      </c>
      <c r="AJ115" s="554">
        <v>99271.64</v>
      </c>
      <c r="AK115" s="112">
        <f t="shared" si="10"/>
        <v>0.13169140446623143</v>
      </c>
      <c r="AL115" s="112">
        <f t="shared" si="11"/>
        <v>0.12132282178145481</v>
      </c>
      <c r="AM115" s="112">
        <f t="shared" si="12"/>
        <v>0.1360921028498219</v>
      </c>
    </row>
    <row r="116" spans="2:39" ht="15.75" thickBot="1" x14ac:dyDescent="0.3">
      <c r="B116" s="136" t="s">
        <v>210</v>
      </c>
      <c r="C116" s="137" t="s">
        <v>188</v>
      </c>
      <c r="D116" s="138" t="s">
        <v>188</v>
      </c>
      <c r="E116" s="139">
        <v>692683</v>
      </c>
      <c r="F116" s="138" t="s">
        <v>188</v>
      </c>
      <c r="G116" s="138" t="s">
        <v>188</v>
      </c>
      <c r="H116" s="138" t="s">
        <v>188</v>
      </c>
      <c r="I116" s="138" t="s">
        <v>188</v>
      </c>
      <c r="J116" s="138" t="s">
        <v>188</v>
      </c>
      <c r="K116" s="112">
        <f>E116/$E$114</f>
        <v>1.1516654418733021</v>
      </c>
      <c r="M116" s="98" t="s">
        <v>210</v>
      </c>
      <c r="AD116" s="136" t="s">
        <v>210</v>
      </c>
      <c r="AE116" s="137" t="s">
        <v>188</v>
      </c>
      <c r="AF116" s="137" t="s">
        <v>188</v>
      </c>
      <c r="AG116" s="137" t="s">
        <v>188</v>
      </c>
      <c r="AH116" s="137">
        <v>692682.87</v>
      </c>
      <c r="AI116" s="137">
        <v>669280.18000000005</v>
      </c>
      <c r="AJ116" s="555">
        <v>729444.53</v>
      </c>
      <c r="AK116" s="112">
        <f t="shared" si="10"/>
        <v>1</v>
      </c>
      <c r="AL116" s="112">
        <f t="shared" si="11"/>
        <v>1</v>
      </c>
      <c r="AM116" s="112">
        <f t="shared" si="12"/>
        <v>1</v>
      </c>
    </row>
    <row r="117" spans="2:39" x14ac:dyDescent="0.25">
      <c r="AD117" s="231"/>
    </row>
    <row r="118" spans="2:39" ht="84.75" x14ac:dyDescent="0.25">
      <c r="B118" s="140" t="s">
        <v>211</v>
      </c>
      <c r="AD118" s="231" t="s">
        <v>211</v>
      </c>
    </row>
  </sheetData>
  <mergeCells count="1">
    <mergeCell ref="C5:J5"/>
  </mergeCells>
  <pageMargins left="0.75" right="0.75" top="0.75" bottom="0.5" header="0.5" footer="0.75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N52"/>
  <sheetViews>
    <sheetView zoomScale="70" zoomScaleNormal="80" workbookViewId="0">
      <selection activeCell="B1" sqref="B1"/>
    </sheetView>
  </sheetViews>
  <sheetFormatPr defaultColWidth="8.85546875" defaultRowHeight="15" x14ac:dyDescent="0.25"/>
  <cols>
    <col min="1" max="1" width="8.85546875" style="98"/>
    <col min="2" max="2" width="48.85546875" style="101" customWidth="1"/>
    <col min="3" max="3" width="10.140625" style="98" customWidth="1"/>
    <col min="4" max="4" width="11.28515625" style="98" customWidth="1"/>
    <col min="5" max="5" width="10.140625" style="98" customWidth="1"/>
    <col min="6" max="6" width="12.42578125" style="98" customWidth="1"/>
    <col min="7" max="7" width="11.5703125" style="98" customWidth="1"/>
    <col min="8" max="10" width="10.140625" style="98" customWidth="1"/>
    <col min="11" max="11" width="12.28515625" style="98" customWidth="1"/>
    <col min="12" max="12" width="8.85546875" style="98"/>
    <col min="13" max="13" width="44" style="98" customWidth="1"/>
    <col min="14" max="16384" width="8.85546875" style="98"/>
  </cols>
  <sheetData>
    <row r="1" spans="2:14" ht="15.75" x14ac:dyDescent="0.25">
      <c r="B1" s="97" t="s">
        <v>87</v>
      </c>
    </row>
    <row r="2" spans="2:14" x14ac:dyDescent="0.25">
      <c r="B2" s="99" t="s">
        <v>88</v>
      </c>
    </row>
    <row r="3" spans="2:14" x14ac:dyDescent="0.25">
      <c r="B3" s="99"/>
      <c r="E3" s="100">
        <f>C7-D7</f>
        <v>56331</v>
      </c>
      <c r="H3" s="100">
        <f>E3-F7-G7</f>
        <v>55185</v>
      </c>
      <c r="J3" s="100">
        <f>H3-I7</f>
        <v>50598</v>
      </c>
    </row>
    <row r="4" spans="2:14" ht="15.75" thickBot="1" x14ac:dyDescent="0.3">
      <c r="C4" s="102" t="s">
        <v>61</v>
      </c>
    </row>
    <row r="5" spans="2:14" ht="15.75" thickBot="1" x14ac:dyDescent="0.3">
      <c r="C5" s="617" t="s">
        <v>16</v>
      </c>
      <c r="D5" s="618"/>
      <c r="E5" s="618"/>
      <c r="F5" s="618"/>
      <c r="G5" s="618"/>
      <c r="H5" s="618"/>
      <c r="I5" s="618"/>
      <c r="J5" s="618"/>
      <c r="K5" s="103"/>
    </row>
    <row r="6" spans="2:14" s="108" customFormat="1" ht="46.9" customHeight="1" thickBot="1" x14ac:dyDescent="0.3">
      <c r="B6" s="104"/>
      <c r="C6" s="105" t="s">
        <v>89</v>
      </c>
      <c r="D6" s="106" t="s">
        <v>90</v>
      </c>
      <c r="E6" s="106" t="s">
        <v>91</v>
      </c>
      <c r="F6" s="106" t="s">
        <v>92</v>
      </c>
      <c r="G6" s="106" t="s">
        <v>93</v>
      </c>
      <c r="H6" s="106" t="s">
        <v>94</v>
      </c>
      <c r="I6" s="106" t="s">
        <v>95</v>
      </c>
      <c r="J6" s="106" t="s">
        <v>96</v>
      </c>
      <c r="K6" s="107" t="s">
        <v>97</v>
      </c>
      <c r="N6" s="141" t="s">
        <v>97</v>
      </c>
    </row>
    <row r="7" spans="2:14" ht="15.75" thickBot="1" x14ac:dyDescent="0.3">
      <c r="B7" s="109" t="s">
        <v>99</v>
      </c>
      <c r="C7" s="110">
        <v>102370</v>
      </c>
      <c r="D7" s="111">
        <v>46039</v>
      </c>
      <c r="E7" s="111">
        <v>56331</v>
      </c>
      <c r="F7" s="111">
        <v>4467</v>
      </c>
      <c r="G7" s="111">
        <v>-3321</v>
      </c>
      <c r="H7" s="111">
        <v>55185</v>
      </c>
      <c r="I7" s="111">
        <v>4587</v>
      </c>
      <c r="J7" s="111">
        <v>50598</v>
      </c>
      <c r="K7" s="112">
        <f t="shared" ref="K7:K30" si="0">E7/$E$28</f>
        <v>9.3656789622619543E-2</v>
      </c>
      <c r="M7" s="142" t="s">
        <v>146</v>
      </c>
      <c r="N7" s="143">
        <v>0.17352883473935177</v>
      </c>
    </row>
    <row r="8" spans="2:14" x14ac:dyDescent="0.25">
      <c r="B8" s="119" t="s">
        <v>103</v>
      </c>
      <c r="C8" s="120">
        <v>17361</v>
      </c>
      <c r="D8" s="121">
        <v>6978</v>
      </c>
      <c r="E8" s="121">
        <v>10384</v>
      </c>
      <c r="F8" s="121">
        <v>2647</v>
      </c>
      <c r="G8" s="121">
        <v>11</v>
      </c>
      <c r="H8" s="121">
        <v>7726</v>
      </c>
      <c r="I8" s="121">
        <v>1530</v>
      </c>
      <c r="J8" s="121">
        <v>6196</v>
      </c>
      <c r="K8" s="122">
        <f t="shared" si="0"/>
        <v>1.726459859475744E-2</v>
      </c>
      <c r="M8" s="142" t="s">
        <v>110</v>
      </c>
      <c r="N8" s="143">
        <v>0.1542557967086865</v>
      </c>
    </row>
    <row r="9" spans="2:14" ht="15.75" hidden="1" thickBot="1" x14ac:dyDescent="0.3">
      <c r="B9" s="124" t="s">
        <v>104</v>
      </c>
      <c r="C9" s="125">
        <v>353</v>
      </c>
      <c r="D9" s="126">
        <v>223</v>
      </c>
      <c r="E9" s="126">
        <v>130</v>
      </c>
      <c r="F9" s="126">
        <v>41</v>
      </c>
      <c r="G9" s="126">
        <v>0</v>
      </c>
      <c r="H9" s="126">
        <v>89</v>
      </c>
      <c r="I9" s="126">
        <v>25</v>
      </c>
      <c r="J9" s="126">
        <v>65</v>
      </c>
      <c r="K9" s="127">
        <f t="shared" si="0"/>
        <v>2.1614000551988322E-4</v>
      </c>
      <c r="M9" s="144"/>
      <c r="N9" s="145"/>
    </row>
    <row r="10" spans="2:14" ht="15.75" thickBot="1" x14ac:dyDescent="0.3">
      <c r="B10" s="131" t="s">
        <v>110</v>
      </c>
      <c r="C10" s="132">
        <v>401490</v>
      </c>
      <c r="D10" s="133">
        <v>308711</v>
      </c>
      <c r="E10" s="133">
        <v>92779</v>
      </c>
      <c r="F10" s="133">
        <v>49727</v>
      </c>
      <c r="G10" s="133">
        <v>-1770</v>
      </c>
      <c r="H10" s="133">
        <v>44823</v>
      </c>
      <c r="I10" s="133">
        <v>13919</v>
      </c>
      <c r="J10" s="133">
        <v>30903</v>
      </c>
      <c r="K10" s="112">
        <f t="shared" si="0"/>
        <v>0.1542557967086865</v>
      </c>
      <c r="M10" s="144" t="s">
        <v>170</v>
      </c>
      <c r="N10" s="145">
        <v>0.1134868038213553</v>
      </c>
    </row>
    <row r="11" spans="2:14" x14ac:dyDescent="0.25">
      <c r="B11" s="119" t="s">
        <v>135</v>
      </c>
      <c r="C11" s="120">
        <v>43372</v>
      </c>
      <c r="D11" s="121">
        <v>27139</v>
      </c>
      <c r="E11" s="121">
        <v>16233</v>
      </c>
      <c r="F11" s="121">
        <v>5969</v>
      </c>
      <c r="G11" s="121">
        <v>99</v>
      </c>
      <c r="H11" s="121">
        <v>10165</v>
      </c>
      <c r="I11" s="121">
        <v>5448</v>
      </c>
      <c r="J11" s="121">
        <v>4717</v>
      </c>
      <c r="K11" s="122">
        <f t="shared" si="0"/>
        <v>2.6989236227725109E-2</v>
      </c>
      <c r="M11" s="144" t="s">
        <v>99</v>
      </c>
      <c r="N11" s="145">
        <v>9.3656789622619543E-2</v>
      </c>
    </row>
    <row r="12" spans="2:14" x14ac:dyDescent="0.25">
      <c r="B12" s="131" t="s">
        <v>137</v>
      </c>
      <c r="C12" s="132">
        <v>10249</v>
      </c>
      <c r="D12" s="133">
        <v>4449</v>
      </c>
      <c r="E12" s="133">
        <v>5800</v>
      </c>
      <c r="F12" s="133">
        <v>4120</v>
      </c>
      <c r="G12" s="133">
        <v>-5</v>
      </c>
      <c r="H12" s="133">
        <v>1684</v>
      </c>
      <c r="I12" s="133">
        <v>1481</v>
      </c>
      <c r="J12" s="133">
        <v>203</v>
      </c>
      <c r="K12" s="135">
        <f t="shared" si="0"/>
        <v>9.6431694770409433E-3</v>
      </c>
      <c r="M12" s="144" t="s">
        <v>142</v>
      </c>
      <c r="N12" s="145">
        <v>6.4832025963402512E-2</v>
      </c>
    </row>
    <row r="13" spans="2:14" x14ac:dyDescent="0.25">
      <c r="B13" s="131" t="s">
        <v>142</v>
      </c>
      <c r="C13" s="132">
        <v>106603</v>
      </c>
      <c r="D13" s="133">
        <v>67608</v>
      </c>
      <c r="E13" s="133">
        <v>38994</v>
      </c>
      <c r="F13" s="133">
        <v>11685</v>
      </c>
      <c r="G13" s="133">
        <v>-248</v>
      </c>
      <c r="H13" s="133">
        <v>27557</v>
      </c>
      <c r="I13" s="133">
        <v>11534</v>
      </c>
      <c r="J13" s="133">
        <v>16023</v>
      </c>
      <c r="K13" s="112">
        <f t="shared" si="0"/>
        <v>6.4832025963402512E-2</v>
      </c>
      <c r="M13" s="144" t="s">
        <v>187</v>
      </c>
      <c r="N13" s="145">
        <v>5.659376652224081E-2</v>
      </c>
    </row>
    <row r="14" spans="2:14" x14ac:dyDescent="0.25">
      <c r="B14" s="131" t="s">
        <v>146</v>
      </c>
      <c r="C14" s="132">
        <v>168025</v>
      </c>
      <c r="D14" s="133">
        <v>63655</v>
      </c>
      <c r="E14" s="133">
        <v>104371</v>
      </c>
      <c r="F14" s="133">
        <v>38525</v>
      </c>
      <c r="G14" s="133">
        <v>-1259</v>
      </c>
      <c r="H14" s="133">
        <v>67104</v>
      </c>
      <c r="I14" s="133">
        <v>7392</v>
      </c>
      <c r="J14" s="133">
        <v>59712</v>
      </c>
      <c r="K14" s="112">
        <f t="shared" si="0"/>
        <v>0.17352883473935177</v>
      </c>
      <c r="M14" s="144" t="s">
        <v>192</v>
      </c>
      <c r="N14" s="145">
        <v>4.5005336995520916E-2</v>
      </c>
    </row>
    <row r="15" spans="2:14" x14ac:dyDescent="0.25">
      <c r="B15" s="131" t="s">
        <v>150</v>
      </c>
      <c r="C15" s="132">
        <v>75301</v>
      </c>
      <c r="D15" s="133">
        <v>50269</v>
      </c>
      <c r="E15" s="133">
        <v>25032</v>
      </c>
      <c r="F15" s="133">
        <v>12326</v>
      </c>
      <c r="G15" s="133">
        <v>-124</v>
      </c>
      <c r="H15" s="133">
        <v>12830</v>
      </c>
      <c r="I15" s="133">
        <v>5316</v>
      </c>
      <c r="J15" s="133">
        <v>7514</v>
      </c>
      <c r="K15" s="112">
        <f t="shared" si="0"/>
        <v>4.1618589370567054E-2</v>
      </c>
      <c r="M15" s="144" t="s">
        <v>150</v>
      </c>
      <c r="N15" s="145">
        <v>4.1618589370567054E-2</v>
      </c>
    </row>
    <row r="16" spans="2:14" x14ac:dyDescent="0.25">
      <c r="B16" s="131" t="s">
        <v>156</v>
      </c>
      <c r="C16" s="132">
        <v>25470</v>
      </c>
      <c r="D16" s="133">
        <v>14550</v>
      </c>
      <c r="E16" s="133">
        <v>10920</v>
      </c>
      <c r="F16" s="133">
        <v>7724</v>
      </c>
      <c r="G16" s="133">
        <v>-115</v>
      </c>
      <c r="H16" s="133">
        <v>3311</v>
      </c>
      <c r="I16" s="133">
        <v>1289</v>
      </c>
      <c r="J16" s="133">
        <v>2022</v>
      </c>
      <c r="K16" s="112">
        <f t="shared" si="0"/>
        <v>1.8155760463670189E-2</v>
      </c>
      <c r="M16" s="144" t="s">
        <v>159</v>
      </c>
      <c r="N16" s="145">
        <v>4.0509624880707341E-2</v>
      </c>
    </row>
    <row r="17" spans="2:14" x14ac:dyDescent="0.25">
      <c r="B17" s="131" t="s">
        <v>159</v>
      </c>
      <c r="C17" s="132">
        <v>40301</v>
      </c>
      <c r="D17" s="133">
        <v>15936</v>
      </c>
      <c r="E17" s="133">
        <v>24365</v>
      </c>
      <c r="F17" s="133">
        <v>12631</v>
      </c>
      <c r="G17" s="133">
        <v>-346</v>
      </c>
      <c r="H17" s="133">
        <v>12080</v>
      </c>
      <c r="I17" s="133">
        <v>5633</v>
      </c>
      <c r="J17" s="133">
        <v>6447</v>
      </c>
      <c r="K17" s="112">
        <f t="shared" si="0"/>
        <v>4.0509624880707341E-2</v>
      </c>
      <c r="M17" s="144" t="s">
        <v>190</v>
      </c>
      <c r="N17" s="145">
        <v>3.5099474281001956E-2</v>
      </c>
    </row>
    <row r="18" spans="2:14" x14ac:dyDescent="0.25">
      <c r="B18" s="131" t="s">
        <v>166</v>
      </c>
      <c r="C18" s="132">
        <v>33930</v>
      </c>
      <c r="D18" s="133">
        <v>14637</v>
      </c>
      <c r="E18" s="133">
        <v>19293</v>
      </c>
      <c r="F18" s="133">
        <v>8515</v>
      </c>
      <c r="G18" s="133">
        <v>90</v>
      </c>
      <c r="H18" s="133">
        <v>10688</v>
      </c>
      <c r="I18" s="133">
        <v>1694</v>
      </c>
      <c r="J18" s="133">
        <v>8994</v>
      </c>
      <c r="K18" s="112">
        <f t="shared" si="0"/>
        <v>3.2076839434577745E-2</v>
      </c>
      <c r="M18" s="144" t="s">
        <v>166</v>
      </c>
      <c r="N18" s="145">
        <v>3.2076839434577745E-2</v>
      </c>
    </row>
    <row r="19" spans="2:14" x14ac:dyDescent="0.25">
      <c r="B19" s="131" t="s">
        <v>170</v>
      </c>
      <c r="C19" s="132">
        <v>75244</v>
      </c>
      <c r="D19" s="133">
        <v>6986</v>
      </c>
      <c r="E19" s="133">
        <v>68258</v>
      </c>
      <c r="F19" s="133">
        <v>1098</v>
      </c>
      <c r="G19" s="133">
        <v>946</v>
      </c>
      <c r="H19" s="133">
        <v>66214</v>
      </c>
      <c r="I19" s="133">
        <v>28281</v>
      </c>
      <c r="J19" s="133">
        <v>37933</v>
      </c>
      <c r="K19" s="112">
        <f t="shared" si="0"/>
        <v>0.1134868038213553</v>
      </c>
      <c r="M19" s="144" t="s">
        <v>172</v>
      </c>
      <c r="N19" s="145">
        <v>2.8016732561658094E-2</v>
      </c>
    </row>
    <row r="20" spans="2:14" x14ac:dyDescent="0.25">
      <c r="B20" s="131" t="s">
        <v>172</v>
      </c>
      <c r="C20" s="132">
        <v>32195</v>
      </c>
      <c r="D20" s="133">
        <v>15344</v>
      </c>
      <c r="E20" s="133">
        <v>16851</v>
      </c>
      <c r="F20" s="133">
        <v>8844</v>
      </c>
      <c r="G20" s="133">
        <v>-91</v>
      </c>
      <c r="H20" s="133">
        <v>8098</v>
      </c>
      <c r="I20" s="133">
        <v>1550</v>
      </c>
      <c r="J20" s="133">
        <v>6548</v>
      </c>
      <c r="K20" s="112">
        <f t="shared" si="0"/>
        <v>2.8016732561658094E-2</v>
      </c>
      <c r="M20" s="146" t="s">
        <v>135</v>
      </c>
      <c r="N20" s="147">
        <v>2.6989236227725109E-2</v>
      </c>
    </row>
    <row r="21" spans="2:14" x14ac:dyDescent="0.25">
      <c r="B21" s="131" t="s">
        <v>180</v>
      </c>
      <c r="C21" s="132">
        <v>18937</v>
      </c>
      <c r="D21" s="133">
        <v>9491</v>
      </c>
      <c r="E21" s="133">
        <v>9446</v>
      </c>
      <c r="F21" s="133">
        <v>7091</v>
      </c>
      <c r="G21" s="133">
        <v>-92</v>
      </c>
      <c r="H21" s="133">
        <v>2448</v>
      </c>
      <c r="I21" s="133">
        <v>841</v>
      </c>
      <c r="J21" s="133">
        <v>1607</v>
      </c>
      <c r="K21" s="112">
        <f t="shared" si="0"/>
        <v>1.570506532416013E-2</v>
      </c>
      <c r="M21" s="144" t="s">
        <v>196</v>
      </c>
      <c r="N21" s="145">
        <v>2.286927519943072E-2</v>
      </c>
    </row>
    <row r="22" spans="2:14" x14ac:dyDescent="0.25">
      <c r="B22" s="131" t="s">
        <v>187</v>
      </c>
      <c r="C22" s="132">
        <v>49395</v>
      </c>
      <c r="D22" s="133">
        <v>15356</v>
      </c>
      <c r="E22" s="133">
        <v>34039</v>
      </c>
      <c r="F22" s="133">
        <v>25372</v>
      </c>
      <c r="G22" s="133" t="s">
        <v>188</v>
      </c>
      <c r="H22" s="133">
        <v>8667</v>
      </c>
      <c r="I22" s="133">
        <v>8667</v>
      </c>
      <c r="J22" s="133" t="s">
        <v>188</v>
      </c>
      <c r="K22" s="112">
        <f t="shared" si="0"/>
        <v>5.659376652224081E-2</v>
      </c>
      <c r="M22" s="144" t="s">
        <v>156</v>
      </c>
      <c r="N22" s="145">
        <v>1.8155760463670189E-2</v>
      </c>
    </row>
    <row r="23" spans="2:14" x14ac:dyDescent="0.25">
      <c r="B23" s="131" t="s">
        <v>190</v>
      </c>
      <c r="C23" s="132">
        <v>27253</v>
      </c>
      <c r="D23" s="133">
        <v>6142</v>
      </c>
      <c r="E23" s="133">
        <v>21111</v>
      </c>
      <c r="F23" s="133">
        <v>16635</v>
      </c>
      <c r="G23" s="133">
        <v>-26</v>
      </c>
      <c r="H23" s="133">
        <v>4502</v>
      </c>
      <c r="I23" s="133">
        <v>4313</v>
      </c>
      <c r="J23" s="133">
        <v>189</v>
      </c>
      <c r="K23" s="112">
        <f t="shared" si="0"/>
        <v>3.5099474281001956E-2</v>
      </c>
      <c r="M23" s="146" t="s">
        <v>103</v>
      </c>
      <c r="N23" s="147">
        <v>1.726459859475744E-2</v>
      </c>
    </row>
    <row r="24" spans="2:14" x14ac:dyDescent="0.25">
      <c r="B24" s="131" t="s">
        <v>192</v>
      </c>
      <c r="C24" s="132">
        <v>39522</v>
      </c>
      <c r="D24" s="133">
        <v>12453</v>
      </c>
      <c r="E24" s="133">
        <v>27069</v>
      </c>
      <c r="F24" s="133">
        <v>18991</v>
      </c>
      <c r="G24" s="133">
        <v>-133</v>
      </c>
      <c r="H24" s="133">
        <v>8211</v>
      </c>
      <c r="I24" s="133">
        <v>6341</v>
      </c>
      <c r="J24" s="133">
        <v>1869</v>
      </c>
      <c r="K24" s="112">
        <f t="shared" si="0"/>
        <v>4.5005336995520916E-2</v>
      </c>
      <c r="M24" s="144" t="s">
        <v>180</v>
      </c>
      <c r="N24" s="145">
        <v>1.570506532416013E-2</v>
      </c>
    </row>
    <row r="25" spans="2:14" x14ac:dyDescent="0.25">
      <c r="B25" s="131" t="s">
        <v>196</v>
      </c>
      <c r="C25" s="132">
        <v>41259</v>
      </c>
      <c r="D25" s="133">
        <v>27504</v>
      </c>
      <c r="E25" s="133">
        <v>13755</v>
      </c>
      <c r="F25" s="133">
        <v>5540</v>
      </c>
      <c r="G25" s="133">
        <v>168</v>
      </c>
      <c r="H25" s="133">
        <v>8048</v>
      </c>
      <c r="I25" s="133">
        <v>2472</v>
      </c>
      <c r="J25" s="133">
        <v>5576</v>
      </c>
      <c r="K25" s="112">
        <f t="shared" si="0"/>
        <v>2.286927519943072E-2</v>
      </c>
      <c r="M25" s="144" t="s">
        <v>201</v>
      </c>
      <c r="N25" s="145">
        <v>1.0550957500224454E-2</v>
      </c>
    </row>
    <row r="26" spans="2:14" x14ac:dyDescent="0.25">
      <c r="B26" s="131" t="s">
        <v>201</v>
      </c>
      <c r="C26" s="132">
        <v>12532</v>
      </c>
      <c r="D26" s="133">
        <v>6186</v>
      </c>
      <c r="E26" s="133">
        <v>6346</v>
      </c>
      <c r="F26" s="133">
        <v>3237</v>
      </c>
      <c r="G26" s="133">
        <v>-42</v>
      </c>
      <c r="H26" s="133">
        <v>3151</v>
      </c>
      <c r="I26" s="133">
        <v>164</v>
      </c>
      <c r="J26" s="133">
        <v>2987</v>
      </c>
      <c r="K26" s="112">
        <f t="shared" si="0"/>
        <v>1.0550957500224454E-2</v>
      </c>
      <c r="M26" s="144" t="s">
        <v>137</v>
      </c>
      <c r="N26" s="145">
        <v>9.6431694770409433E-3</v>
      </c>
    </row>
    <row r="27" spans="2:14" ht="15.75" thickBot="1" x14ac:dyDescent="0.3">
      <c r="B27" s="131" t="s">
        <v>205</v>
      </c>
      <c r="C27" s="132">
        <v>86</v>
      </c>
      <c r="D27" s="133" t="s">
        <v>188</v>
      </c>
      <c r="E27" s="133">
        <v>86</v>
      </c>
      <c r="F27" s="133">
        <v>86</v>
      </c>
      <c r="G27" s="133" t="s">
        <v>188</v>
      </c>
      <c r="H27" s="133" t="s">
        <v>188</v>
      </c>
      <c r="I27" s="133" t="s">
        <v>188</v>
      </c>
      <c r="J27" s="133" t="s">
        <v>188</v>
      </c>
      <c r="K27" s="148">
        <f t="shared" si="0"/>
        <v>1.4298492672853812E-4</v>
      </c>
      <c r="M27" s="149" t="s">
        <v>205</v>
      </c>
      <c r="N27" s="150">
        <v>1.4298492672853812E-4</v>
      </c>
    </row>
    <row r="28" spans="2:14" ht="15.75" thickBot="1" x14ac:dyDescent="0.3">
      <c r="B28" s="151" t="s">
        <v>208</v>
      </c>
      <c r="C28" s="152">
        <v>1320896</v>
      </c>
      <c r="D28" s="153">
        <v>719433</v>
      </c>
      <c r="E28" s="153">
        <v>601462</v>
      </c>
      <c r="F28" s="153">
        <v>245229</v>
      </c>
      <c r="G28" s="153">
        <v>-6257</v>
      </c>
      <c r="H28" s="153">
        <v>362491</v>
      </c>
      <c r="I28" s="153">
        <v>112453</v>
      </c>
      <c r="J28" s="153">
        <v>250038</v>
      </c>
      <c r="K28" s="154">
        <f t="shared" si="0"/>
        <v>1</v>
      </c>
      <c r="N28" s="135">
        <v>1</v>
      </c>
    </row>
    <row r="29" spans="2:14" ht="15.75" thickBot="1" x14ac:dyDescent="0.3">
      <c r="B29" s="131" t="s">
        <v>209</v>
      </c>
      <c r="C29" s="132" t="s">
        <v>188</v>
      </c>
      <c r="D29" s="133" t="s">
        <v>188</v>
      </c>
      <c r="E29" s="133">
        <v>91220</v>
      </c>
      <c r="F29" s="133" t="s">
        <v>188</v>
      </c>
      <c r="G29" s="133" t="s">
        <v>188</v>
      </c>
      <c r="H29" s="133" t="s">
        <v>188</v>
      </c>
      <c r="I29" s="133" t="s">
        <v>188</v>
      </c>
      <c r="J29" s="133" t="s">
        <v>188</v>
      </c>
      <c r="K29" s="135">
        <f t="shared" si="0"/>
        <v>0.15166377925787497</v>
      </c>
    </row>
    <row r="30" spans="2:14" ht="15.75" thickBot="1" x14ac:dyDescent="0.3">
      <c r="B30" s="136" t="s">
        <v>210</v>
      </c>
      <c r="C30" s="137" t="s">
        <v>188</v>
      </c>
      <c r="D30" s="138" t="s">
        <v>188</v>
      </c>
      <c r="E30" s="139">
        <v>692683</v>
      </c>
      <c r="F30" s="138" t="s">
        <v>188</v>
      </c>
      <c r="G30" s="138" t="s">
        <v>188</v>
      </c>
      <c r="H30" s="138" t="s">
        <v>188</v>
      </c>
      <c r="I30" s="138" t="s">
        <v>188</v>
      </c>
      <c r="J30" s="138" t="s">
        <v>188</v>
      </c>
      <c r="K30" s="112">
        <f t="shared" si="0"/>
        <v>1.1516654418733021</v>
      </c>
    </row>
    <row r="32" spans="2:14" ht="84.75" x14ac:dyDescent="0.25">
      <c r="B32" s="140" t="s">
        <v>211</v>
      </c>
    </row>
    <row r="34" spans="2:3" x14ac:dyDescent="0.25">
      <c r="B34" s="101" t="s">
        <v>80</v>
      </c>
      <c r="C34" s="98" t="s">
        <v>212</v>
      </c>
    </row>
    <row r="36" spans="2:3" x14ac:dyDescent="0.25">
      <c r="B36" s="101" t="s">
        <v>81</v>
      </c>
      <c r="C36" s="98" t="s">
        <v>82</v>
      </c>
    </row>
    <row r="38" spans="2:3" x14ac:dyDescent="0.25">
      <c r="B38" s="101" t="s">
        <v>83</v>
      </c>
      <c r="C38" s="98" t="s">
        <v>213</v>
      </c>
    </row>
    <row r="39" spans="2:3" x14ac:dyDescent="0.25">
      <c r="C39" s="98" t="s">
        <v>214</v>
      </c>
    </row>
    <row r="41" spans="2:3" x14ac:dyDescent="0.25">
      <c r="B41" s="101" t="s">
        <v>84</v>
      </c>
    </row>
    <row r="43" spans="2:3" x14ac:dyDescent="0.25">
      <c r="B43" s="101" t="s">
        <v>85</v>
      </c>
      <c r="C43" s="98" t="s">
        <v>215</v>
      </c>
    </row>
    <row r="52" spans="2:3" x14ac:dyDescent="0.25">
      <c r="B52" s="101" t="s">
        <v>86</v>
      </c>
      <c r="C52" s="98" t="s">
        <v>216</v>
      </c>
    </row>
  </sheetData>
  <mergeCells count="1">
    <mergeCell ref="C5:J5"/>
  </mergeCells>
  <pageMargins left="0.75" right="0.75" top="0.75" bottom="0.5" header="0.5" footer="0.75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2"/>
  <sheetViews>
    <sheetView workbookViewId="0">
      <selection activeCell="G17" sqref="G17"/>
    </sheetView>
  </sheetViews>
  <sheetFormatPr defaultColWidth="8.85546875" defaultRowHeight="15" x14ac:dyDescent="0.25"/>
  <cols>
    <col min="1" max="1" width="8.7109375" style="98" customWidth="1"/>
    <col min="2" max="7" width="12" style="98" customWidth="1"/>
    <col min="8" max="16384" width="8.85546875" style="98"/>
  </cols>
  <sheetData>
    <row r="1" spans="1:7" ht="18.75" x14ac:dyDescent="0.3">
      <c r="A1" s="155" t="s">
        <v>217</v>
      </c>
    </row>
    <row r="3" spans="1:7" ht="25.15" customHeight="1" x14ac:dyDescent="0.25">
      <c r="B3" s="619" t="s">
        <v>218</v>
      </c>
      <c r="C3" s="619"/>
      <c r="D3" s="619" t="s">
        <v>219</v>
      </c>
      <c r="E3" s="619"/>
      <c r="F3" s="619" t="s">
        <v>220</v>
      </c>
      <c r="G3" s="619"/>
    </row>
    <row r="4" spans="1:7" ht="48.75" x14ac:dyDescent="0.25">
      <c r="B4" s="156" t="s">
        <v>221</v>
      </c>
      <c r="C4" s="156" t="s">
        <v>222</v>
      </c>
      <c r="D4" s="156" t="s">
        <v>221</v>
      </c>
      <c r="E4" s="156" t="s">
        <v>222</v>
      </c>
      <c r="F4" s="156" t="s">
        <v>221</v>
      </c>
      <c r="G4" s="156" t="s">
        <v>223</v>
      </c>
    </row>
    <row r="5" spans="1:7" x14ac:dyDescent="0.25">
      <c r="A5" s="102" t="s">
        <v>12</v>
      </c>
      <c r="B5" s="157">
        <v>558954</v>
      </c>
      <c r="C5" s="157">
        <v>46818</v>
      </c>
      <c r="D5" s="157">
        <v>269996</v>
      </c>
      <c r="E5" s="157">
        <v>212913</v>
      </c>
      <c r="F5" s="98">
        <v>100</v>
      </c>
      <c r="G5" s="98">
        <v>78.900000000000006</v>
      </c>
    </row>
    <row r="6" spans="1:7" x14ac:dyDescent="0.25">
      <c r="A6" s="102" t="s">
        <v>13</v>
      </c>
      <c r="B6" s="157">
        <v>594795</v>
      </c>
      <c r="C6" s="157">
        <v>48810</v>
      </c>
      <c r="D6" s="157">
        <v>286995</v>
      </c>
      <c r="E6" s="157">
        <v>222133</v>
      </c>
      <c r="F6" s="98">
        <v>100</v>
      </c>
      <c r="G6" s="98">
        <v>77.400000000000006</v>
      </c>
    </row>
    <row r="7" spans="1:7" x14ac:dyDescent="0.25">
      <c r="A7" s="102" t="s">
        <v>14</v>
      </c>
      <c r="B7" s="157">
        <v>618106</v>
      </c>
      <c r="C7" s="157">
        <v>52486</v>
      </c>
      <c r="D7" s="157">
        <v>297954</v>
      </c>
      <c r="E7" s="157">
        <v>238895</v>
      </c>
      <c r="F7" s="98">
        <v>100</v>
      </c>
      <c r="G7" s="98">
        <v>80.2</v>
      </c>
    </row>
    <row r="8" spans="1:7" x14ac:dyDescent="0.25">
      <c r="A8" s="102" t="s">
        <v>15</v>
      </c>
      <c r="B8" s="157">
        <v>660878</v>
      </c>
      <c r="C8" s="157">
        <v>55104</v>
      </c>
      <c r="D8" s="157">
        <v>318309</v>
      </c>
      <c r="E8" s="157">
        <v>250902</v>
      </c>
      <c r="F8" s="98">
        <v>100</v>
      </c>
      <c r="G8" s="98">
        <v>78.8</v>
      </c>
    </row>
    <row r="9" spans="1:7" x14ac:dyDescent="0.25">
      <c r="A9" s="102" t="s">
        <v>16</v>
      </c>
      <c r="B9" s="157">
        <v>692683</v>
      </c>
      <c r="C9" s="157">
        <v>55969</v>
      </c>
      <c r="D9" s="157">
        <v>333551</v>
      </c>
      <c r="E9" s="157">
        <v>255123</v>
      </c>
      <c r="F9" s="98">
        <v>100</v>
      </c>
      <c r="G9" s="98">
        <v>76.5</v>
      </c>
    </row>
    <row r="10" spans="1:7" x14ac:dyDescent="0.25">
      <c r="A10" s="102" t="s">
        <v>17</v>
      </c>
      <c r="B10" s="157">
        <v>669280</v>
      </c>
      <c r="C10" s="157">
        <v>53581</v>
      </c>
      <c r="D10" s="157">
        <v>322929</v>
      </c>
      <c r="E10" s="157">
        <v>245055</v>
      </c>
      <c r="F10" s="98">
        <v>100</v>
      </c>
      <c r="G10" s="98">
        <v>75.900000000000006</v>
      </c>
    </row>
    <row r="12" spans="1:7" ht="57" x14ac:dyDescent="0.25">
      <c r="A12" s="247" t="s">
        <v>341</v>
      </c>
      <c r="B12" s="158"/>
      <c r="C12" s="158"/>
      <c r="D12" s="158"/>
      <c r="E12" s="158"/>
      <c r="F12" s="158"/>
      <c r="G12" s="158"/>
    </row>
  </sheetData>
  <mergeCells count="3">
    <mergeCell ref="B3:C3"/>
    <mergeCell ref="D3:E3"/>
    <mergeCell ref="F3:G3"/>
  </mergeCells>
  <pageMargins left="0.75" right="0.75" top="0.75" bottom="0.5" header="0.5" footer="0.75"/>
  <pageSetup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131"/>
  <sheetViews>
    <sheetView tabSelected="1" workbookViewId="0">
      <selection activeCell="H49" sqref="H49"/>
    </sheetView>
  </sheetViews>
  <sheetFormatPr defaultColWidth="8.85546875" defaultRowHeight="15" x14ac:dyDescent="0.25"/>
  <cols>
    <col min="1" max="1" width="40.7109375" style="98" customWidth="1"/>
    <col min="2" max="10" width="9.5703125" style="98" customWidth="1"/>
    <col min="11" max="11" width="9.140625" style="98" hidden="1" customWidth="1"/>
    <col min="12" max="12" width="9.7109375" style="98" hidden="1" customWidth="1"/>
    <col min="13" max="21" width="9.5703125" style="98" hidden="1" customWidth="1"/>
    <col min="22" max="33" width="0" style="98" hidden="1" customWidth="1"/>
    <col min="34" max="16384" width="8.85546875" style="98"/>
  </cols>
  <sheetData>
    <row r="1" spans="1:31" ht="18.75" x14ac:dyDescent="0.3">
      <c r="A1" s="102" t="s">
        <v>224</v>
      </c>
      <c r="B1" s="155"/>
      <c r="C1" s="155"/>
      <c r="D1" s="155"/>
      <c r="E1" s="155"/>
      <c r="F1" s="155"/>
      <c r="G1" s="155"/>
      <c r="H1" s="155"/>
      <c r="I1" s="155"/>
      <c r="J1" s="155"/>
      <c r="K1" s="159"/>
      <c r="V1" s="155" t="s">
        <v>224</v>
      </c>
    </row>
    <row r="2" spans="1:31" ht="15.75" thickBot="1" x14ac:dyDescent="0.3">
      <c r="E2" s="98">
        <f>(-1)*'[3]Scenario 0 I-O'!$F$7</f>
        <v>2198.2209539619926</v>
      </c>
      <c r="F2" s="123">
        <f>E2/E5</f>
        <v>4.2142190751159707E-2</v>
      </c>
      <c r="K2" s="160"/>
    </row>
    <row r="3" spans="1:31" s="161" customFormat="1" ht="48" x14ac:dyDescent="0.25">
      <c r="A3" s="248"/>
      <c r="B3" s="162" t="s">
        <v>221</v>
      </c>
      <c r="C3" s="163" t="s">
        <v>225</v>
      </c>
      <c r="D3" s="164" t="s">
        <v>226</v>
      </c>
      <c r="E3" s="164" t="s">
        <v>222</v>
      </c>
      <c r="F3" s="164" t="s">
        <v>227</v>
      </c>
      <c r="G3" s="164" t="s">
        <v>228</v>
      </c>
      <c r="H3" s="164" t="s">
        <v>229</v>
      </c>
      <c r="I3" s="164" t="s">
        <v>230</v>
      </c>
      <c r="J3" s="164" t="s">
        <v>231</v>
      </c>
      <c r="K3" s="165"/>
      <c r="L3" s="162" t="s">
        <v>221</v>
      </c>
      <c r="M3" s="163" t="s">
        <v>225</v>
      </c>
      <c r="N3" s="164" t="s">
        <v>226</v>
      </c>
      <c r="O3" s="164" t="s">
        <v>222</v>
      </c>
      <c r="P3" s="164" t="s">
        <v>227</v>
      </c>
      <c r="Q3" s="164" t="s">
        <v>228</v>
      </c>
      <c r="R3" s="164" t="s">
        <v>229</v>
      </c>
      <c r="S3" s="164" t="s">
        <v>230</v>
      </c>
      <c r="T3" s="164" t="s">
        <v>231</v>
      </c>
      <c r="W3" s="162" t="s">
        <v>221</v>
      </c>
      <c r="X3" s="163" t="s">
        <v>225</v>
      </c>
      <c r="Y3" s="164" t="s">
        <v>226</v>
      </c>
      <c r="Z3" s="164" t="s">
        <v>222</v>
      </c>
      <c r="AA3" s="164" t="s">
        <v>227</v>
      </c>
      <c r="AB3" s="164" t="s">
        <v>228</v>
      </c>
      <c r="AC3" s="164" t="s">
        <v>229</v>
      </c>
      <c r="AD3" s="164" t="s">
        <v>230</v>
      </c>
      <c r="AE3" s="164" t="s">
        <v>231</v>
      </c>
    </row>
    <row r="4" spans="1:31" x14ac:dyDescent="0.25">
      <c r="B4" s="166">
        <v>2021</v>
      </c>
      <c r="C4" s="167">
        <v>2021</v>
      </c>
      <c r="D4" s="166">
        <v>2021</v>
      </c>
      <c r="E4" s="167">
        <v>2021</v>
      </c>
      <c r="F4" s="166">
        <v>2021</v>
      </c>
      <c r="G4" s="167">
        <v>2021</v>
      </c>
      <c r="H4" s="166">
        <v>2021</v>
      </c>
      <c r="I4" s="167">
        <v>2021</v>
      </c>
      <c r="J4" s="166">
        <v>2021</v>
      </c>
      <c r="K4" s="168"/>
      <c r="L4" s="166" t="s">
        <v>17</v>
      </c>
      <c r="M4" s="167" t="s">
        <v>17</v>
      </c>
      <c r="N4" s="169" t="s">
        <v>17</v>
      </c>
      <c r="O4" s="170" t="s">
        <v>17</v>
      </c>
      <c r="P4" s="169" t="s">
        <v>17</v>
      </c>
      <c r="Q4" s="169" t="s">
        <v>17</v>
      </c>
      <c r="R4" s="169" t="s">
        <v>17</v>
      </c>
      <c r="S4" s="169" t="s">
        <v>17</v>
      </c>
      <c r="T4" s="169" t="s">
        <v>17</v>
      </c>
      <c r="W4" s="166">
        <v>2019</v>
      </c>
      <c r="X4" s="167">
        <v>2019</v>
      </c>
      <c r="Y4" s="169">
        <v>2019</v>
      </c>
      <c r="Z4" s="169">
        <v>2019</v>
      </c>
      <c r="AA4" s="169">
        <v>2019</v>
      </c>
      <c r="AB4" s="169">
        <v>2019</v>
      </c>
      <c r="AC4" s="169">
        <v>2019</v>
      </c>
      <c r="AD4" s="169">
        <v>2019</v>
      </c>
      <c r="AE4" s="169">
        <v>2019</v>
      </c>
    </row>
    <row r="5" spans="1:31" x14ac:dyDescent="0.25">
      <c r="A5" s="102" t="s">
        <v>208</v>
      </c>
      <c r="B5" s="171">
        <v>622858</v>
      </c>
      <c r="C5" s="172">
        <v>48932</v>
      </c>
      <c r="D5" s="173">
        <v>51961</v>
      </c>
      <c r="E5" s="173">
        <v>52162</v>
      </c>
      <c r="F5" s="173">
        <v>54074</v>
      </c>
      <c r="G5" s="173">
        <v>65775</v>
      </c>
      <c r="H5" s="173">
        <v>46083</v>
      </c>
      <c r="I5" s="173">
        <v>30306</v>
      </c>
      <c r="J5" s="173">
        <v>273565</v>
      </c>
      <c r="K5" s="174"/>
      <c r="L5" s="171">
        <v>588081</v>
      </c>
      <c r="M5" s="172">
        <v>46176</v>
      </c>
      <c r="N5" s="173">
        <v>47904</v>
      </c>
      <c r="O5" s="173">
        <v>47080</v>
      </c>
      <c r="P5" s="173">
        <v>52665</v>
      </c>
      <c r="Q5" s="173">
        <v>65526</v>
      </c>
      <c r="R5" s="173">
        <v>43582</v>
      </c>
      <c r="S5" s="173">
        <v>27872</v>
      </c>
      <c r="T5" s="173">
        <v>257275</v>
      </c>
      <c r="V5" s="102" t="s">
        <v>208</v>
      </c>
      <c r="W5" s="171">
        <v>601462</v>
      </c>
      <c r="X5" s="172">
        <v>47653</v>
      </c>
      <c r="Y5" s="173">
        <v>48568</v>
      </c>
      <c r="Z5" s="173">
        <v>48598</v>
      </c>
      <c r="AA5" s="173">
        <v>55372</v>
      </c>
      <c r="AB5" s="173">
        <v>67565</v>
      </c>
      <c r="AC5" s="173">
        <v>44188</v>
      </c>
      <c r="AD5" s="173">
        <v>28680</v>
      </c>
      <c r="AE5" s="173">
        <v>260838</v>
      </c>
    </row>
    <row r="6" spans="1:31" x14ac:dyDescent="0.25">
      <c r="A6" s="102" t="s">
        <v>64</v>
      </c>
      <c r="B6" s="171">
        <v>52225</v>
      </c>
      <c r="C6" s="172">
        <v>6901</v>
      </c>
      <c r="D6" s="173">
        <v>4589</v>
      </c>
      <c r="E6" s="173">
        <v>1668</v>
      </c>
      <c r="F6" s="173">
        <v>14929</v>
      </c>
      <c r="G6" s="173">
        <v>12531</v>
      </c>
      <c r="H6" s="173">
        <v>4633</v>
      </c>
      <c r="I6" s="173">
        <v>1791</v>
      </c>
      <c r="J6" s="173">
        <v>5183</v>
      </c>
      <c r="K6" s="174"/>
      <c r="L6" s="171">
        <v>57351</v>
      </c>
      <c r="M6" s="172">
        <v>7539</v>
      </c>
      <c r="N6" s="173">
        <v>4978</v>
      </c>
      <c r="O6" s="173">
        <v>1834</v>
      </c>
      <c r="P6" s="173">
        <v>16474</v>
      </c>
      <c r="Q6" s="173">
        <v>13805</v>
      </c>
      <c r="R6" s="173">
        <v>5068</v>
      </c>
      <c r="S6" s="173">
        <v>1961</v>
      </c>
      <c r="T6" s="173">
        <v>5692</v>
      </c>
      <c r="V6" s="102" t="s">
        <v>64</v>
      </c>
      <c r="W6" s="171">
        <v>56331</v>
      </c>
      <c r="X6" s="172">
        <v>8542</v>
      </c>
      <c r="Y6" s="173">
        <v>4168</v>
      </c>
      <c r="Z6" s="173">
        <v>1951</v>
      </c>
      <c r="AA6" s="173">
        <v>16392</v>
      </c>
      <c r="AB6" s="173">
        <v>12715</v>
      </c>
      <c r="AC6" s="173">
        <v>5389</v>
      </c>
      <c r="AD6" s="173">
        <v>1991</v>
      </c>
      <c r="AE6" s="173">
        <v>5183</v>
      </c>
    </row>
    <row r="7" spans="1:31" x14ac:dyDescent="0.25">
      <c r="A7" s="102" t="s">
        <v>232</v>
      </c>
      <c r="B7" s="171">
        <v>121890</v>
      </c>
      <c r="C7" s="172">
        <v>14968</v>
      </c>
      <c r="D7" s="173">
        <v>19892</v>
      </c>
      <c r="E7" s="175">
        <v>8367</v>
      </c>
      <c r="F7" s="173">
        <v>8362</v>
      </c>
      <c r="G7" s="173">
        <v>17717</v>
      </c>
      <c r="H7" s="173">
        <v>6377</v>
      </c>
      <c r="I7" s="173">
        <v>4566</v>
      </c>
      <c r="J7" s="173">
        <v>41641</v>
      </c>
      <c r="K7" s="174"/>
      <c r="L7" s="171">
        <v>116703</v>
      </c>
      <c r="M7" s="172">
        <v>12594</v>
      </c>
      <c r="N7" s="173">
        <v>17999</v>
      </c>
      <c r="O7" s="175">
        <v>7876</v>
      </c>
      <c r="P7" s="173">
        <v>8139</v>
      </c>
      <c r="Q7" s="173">
        <v>18850</v>
      </c>
      <c r="R7" s="173">
        <v>6520</v>
      </c>
      <c r="S7" s="173">
        <v>4137</v>
      </c>
      <c r="T7" s="173">
        <v>40588</v>
      </c>
      <c r="V7" s="102" t="s">
        <v>232</v>
      </c>
      <c r="W7" s="171">
        <v>125196</v>
      </c>
      <c r="X7" s="172">
        <v>12126</v>
      </c>
      <c r="Y7" s="173">
        <v>19473</v>
      </c>
      <c r="Z7" s="173">
        <v>8469</v>
      </c>
      <c r="AA7" s="173">
        <v>9106</v>
      </c>
      <c r="AB7" s="173">
        <v>21287</v>
      </c>
      <c r="AC7" s="173">
        <v>6334</v>
      </c>
      <c r="AD7" s="173">
        <v>4114</v>
      </c>
      <c r="AE7" s="173">
        <v>44287</v>
      </c>
    </row>
    <row r="8" spans="1:31" x14ac:dyDescent="0.25">
      <c r="A8" s="102" t="s">
        <v>67</v>
      </c>
      <c r="B8" s="171">
        <v>39157</v>
      </c>
      <c r="C8" s="172">
        <v>1927</v>
      </c>
      <c r="D8" s="173">
        <v>2744</v>
      </c>
      <c r="E8" s="173">
        <v>3417</v>
      </c>
      <c r="F8" s="173">
        <v>3792</v>
      </c>
      <c r="G8" s="173">
        <v>3480</v>
      </c>
      <c r="H8" s="173">
        <v>3313</v>
      </c>
      <c r="I8" s="173">
        <v>2745</v>
      </c>
      <c r="J8" s="173">
        <v>17740</v>
      </c>
      <c r="K8" s="174"/>
      <c r="L8" s="171">
        <v>35514</v>
      </c>
      <c r="M8" s="172">
        <v>1720</v>
      </c>
      <c r="N8" s="173">
        <v>2435</v>
      </c>
      <c r="O8" s="173">
        <v>3061</v>
      </c>
      <c r="P8" s="173">
        <v>3438</v>
      </c>
      <c r="Q8" s="173">
        <v>3135</v>
      </c>
      <c r="R8" s="173">
        <v>3114</v>
      </c>
      <c r="S8" s="173">
        <v>2422</v>
      </c>
      <c r="T8" s="173">
        <v>16188</v>
      </c>
      <c r="V8" s="102" t="s">
        <v>67</v>
      </c>
      <c r="W8" s="171">
        <v>38994</v>
      </c>
      <c r="X8" s="172">
        <v>1791</v>
      </c>
      <c r="Y8" s="173">
        <v>2963</v>
      </c>
      <c r="Z8" s="173">
        <v>2584</v>
      </c>
      <c r="AA8" s="173">
        <v>3792</v>
      </c>
      <c r="AB8" s="173">
        <v>3152</v>
      </c>
      <c r="AC8" s="173">
        <v>3243</v>
      </c>
      <c r="AD8" s="173">
        <v>2460</v>
      </c>
      <c r="AE8" s="173">
        <v>19009</v>
      </c>
    </row>
    <row r="9" spans="1:31" x14ac:dyDescent="0.25">
      <c r="A9" s="102" t="s">
        <v>233</v>
      </c>
      <c r="B9" s="171">
        <v>138894</v>
      </c>
      <c r="C9" s="172">
        <v>12382</v>
      </c>
      <c r="D9" s="173">
        <v>8612</v>
      </c>
      <c r="E9" s="173">
        <v>15532</v>
      </c>
      <c r="F9" s="173">
        <v>12277</v>
      </c>
      <c r="G9" s="173">
        <v>10314</v>
      </c>
      <c r="H9" s="173">
        <v>9428</v>
      </c>
      <c r="I9" s="173">
        <v>7500</v>
      </c>
      <c r="J9" s="173">
        <v>62848</v>
      </c>
      <c r="K9" s="174"/>
      <c r="L9" s="171">
        <v>130471</v>
      </c>
      <c r="M9" s="172">
        <v>12839</v>
      </c>
      <c r="N9" s="173">
        <v>7866</v>
      </c>
      <c r="O9" s="173">
        <v>13329</v>
      </c>
      <c r="P9" s="173">
        <v>11478</v>
      </c>
      <c r="Q9" s="173">
        <v>10082</v>
      </c>
      <c r="R9" s="173">
        <v>8811</v>
      </c>
      <c r="S9" s="173">
        <v>6727</v>
      </c>
      <c r="T9" s="173">
        <v>59338</v>
      </c>
      <c r="V9" s="102" t="s">
        <v>233</v>
      </c>
      <c r="W9" s="171">
        <v>140322</v>
      </c>
      <c r="X9" s="172">
        <v>13426</v>
      </c>
      <c r="Y9" s="173">
        <v>7821</v>
      </c>
      <c r="Z9" s="173">
        <v>14580</v>
      </c>
      <c r="AA9" s="173">
        <v>11802</v>
      </c>
      <c r="AB9" s="173">
        <v>11689</v>
      </c>
      <c r="AC9" s="173">
        <v>9021</v>
      </c>
      <c r="AD9" s="173">
        <v>7341</v>
      </c>
      <c r="AE9" s="173">
        <v>64642</v>
      </c>
    </row>
    <row r="10" spans="1:31" x14ac:dyDescent="0.25">
      <c r="A10" s="102" t="s">
        <v>69</v>
      </c>
      <c r="B10" s="171">
        <v>31249</v>
      </c>
      <c r="C10" s="172">
        <v>534</v>
      </c>
      <c r="D10" s="173">
        <v>988</v>
      </c>
      <c r="E10" s="173">
        <v>954</v>
      </c>
      <c r="F10" s="173">
        <v>1133</v>
      </c>
      <c r="G10" s="173">
        <v>1490</v>
      </c>
      <c r="H10" s="173">
        <v>467</v>
      </c>
      <c r="I10" s="173">
        <v>379</v>
      </c>
      <c r="J10" s="173">
        <v>25304</v>
      </c>
      <c r="K10" s="174"/>
      <c r="L10" s="171">
        <v>26732</v>
      </c>
      <c r="M10" s="172">
        <v>398</v>
      </c>
      <c r="N10" s="173">
        <v>830</v>
      </c>
      <c r="O10" s="173">
        <v>716</v>
      </c>
      <c r="P10" s="173">
        <v>811</v>
      </c>
      <c r="Q10" s="173">
        <v>1115</v>
      </c>
      <c r="R10" s="173">
        <v>410</v>
      </c>
      <c r="S10" s="173">
        <v>300</v>
      </c>
      <c r="T10" s="173">
        <v>22152</v>
      </c>
      <c r="V10" s="102" t="s">
        <v>69</v>
      </c>
      <c r="W10" s="171">
        <v>24365</v>
      </c>
      <c r="X10" s="172">
        <v>555</v>
      </c>
      <c r="Y10" s="173">
        <v>521</v>
      </c>
      <c r="Z10" s="173">
        <v>391</v>
      </c>
      <c r="AA10" s="173">
        <v>639</v>
      </c>
      <c r="AB10" s="173">
        <v>1222</v>
      </c>
      <c r="AC10" s="173">
        <v>400</v>
      </c>
      <c r="AD10" s="173">
        <v>276</v>
      </c>
      <c r="AE10" s="173">
        <v>20361</v>
      </c>
    </row>
    <row r="11" spans="1:31" x14ac:dyDescent="0.25">
      <c r="A11" s="102" t="s">
        <v>70</v>
      </c>
      <c r="B11" s="171">
        <v>21978</v>
      </c>
      <c r="C11" s="172">
        <v>1463</v>
      </c>
      <c r="D11" s="173">
        <v>379</v>
      </c>
      <c r="E11" s="173">
        <v>2162</v>
      </c>
      <c r="F11" s="173">
        <v>368</v>
      </c>
      <c r="G11" s="173">
        <v>442</v>
      </c>
      <c r="H11" s="173">
        <v>234</v>
      </c>
      <c r="I11" s="173">
        <v>748</v>
      </c>
      <c r="J11" s="173">
        <v>16184</v>
      </c>
      <c r="K11" s="174"/>
      <c r="L11" s="171">
        <v>20636</v>
      </c>
      <c r="M11" s="172">
        <v>1365</v>
      </c>
      <c r="N11" s="173">
        <v>359</v>
      </c>
      <c r="O11" s="173">
        <v>2010</v>
      </c>
      <c r="P11" s="173">
        <v>340</v>
      </c>
      <c r="Q11" s="173">
        <v>405</v>
      </c>
      <c r="R11" s="173">
        <v>219</v>
      </c>
      <c r="S11" s="173">
        <v>697</v>
      </c>
      <c r="T11" s="173">
        <v>15243</v>
      </c>
      <c r="V11" s="102" t="s">
        <v>70</v>
      </c>
      <c r="W11" s="171">
        <v>19293</v>
      </c>
      <c r="X11" s="172">
        <v>1294</v>
      </c>
      <c r="Y11" s="173">
        <v>303</v>
      </c>
      <c r="Z11" s="173">
        <v>1983</v>
      </c>
      <c r="AA11" s="173">
        <v>319</v>
      </c>
      <c r="AB11" s="173">
        <v>391</v>
      </c>
      <c r="AC11" s="173">
        <v>239</v>
      </c>
      <c r="AD11" s="173">
        <v>646</v>
      </c>
      <c r="AE11" s="173">
        <v>14119</v>
      </c>
    </row>
    <row r="12" spans="1:31" x14ac:dyDescent="0.25">
      <c r="A12" s="102" t="s">
        <v>71</v>
      </c>
      <c r="B12" s="171">
        <v>75298</v>
      </c>
      <c r="C12" s="172">
        <v>4259</v>
      </c>
      <c r="D12" s="173">
        <v>6454</v>
      </c>
      <c r="E12" s="173">
        <v>9223</v>
      </c>
      <c r="F12" s="173">
        <v>5601</v>
      </c>
      <c r="G12" s="173">
        <v>8139</v>
      </c>
      <c r="H12" s="173">
        <v>10052</v>
      </c>
      <c r="I12" s="173">
        <v>4910</v>
      </c>
      <c r="J12" s="173">
        <v>26660</v>
      </c>
      <c r="K12" s="174"/>
      <c r="L12" s="171">
        <v>69940</v>
      </c>
      <c r="M12" s="172">
        <v>3763</v>
      </c>
      <c r="N12" s="173">
        <v>5787</v>
      </c>
      <c r="O12" s="173">
        <v>8292</v>
      </c>
      <c r="P12" s="173">
        <v>5047</v>
      </c>
      <c r="Q12" s="173">
        <v>7541</v>
      </c>
      <c r="R12" s="173">
        <v>8917</v>
      </c>
      <c r="S12" s="173">
        <v>4498</v>
      </c>
      <c r="T12" s="173">
        <v>26096</v>
      </c>
      <c r="V12" s="102" t="s">
        <v>71</v>
      </c>
      <c r="W12" s="171">
        <v>68258</v>
      </c>
      <c r="X12" s="172">
        <v>4563</v>
      </c>
      <c r="Y12" s="173">
        <v>6283</v>
      </c>
      <c r="Z12" s="173">
        <v>9411</v>
      </c>
      <c r="AA12" s="173">
        <v>5714</v>
      </c>
      <c r="AB12" s="173">
        <v>7502</v>
      </c>
      <c r="AC12" s="173">
        <v>9518</v>
      </c>
      <c r="AD12" s="173">
        <v>6155</v>
      </c>
      <c r="AE12" s="173">
        <v>19112</v>
      </c>
    </row>
    <row r="13" spans="1:31" x14ac:dyDescent="0.25">
      <c r="A13" s="102" t="s">
        <v>234</v>
      </c>
      <c r="B13" s="171">
        <v>28459</v>
      </c>
      <c r="C13" s="172">
        <v>937</v>
      </c>
      <c r="D13" s="173">
        <v>960</v>
      </c>
      <c r="E13" s="173">
        <v>1075</v>
      </c>
      <c r="F13" s="173">
        <v>964</v>
      </c>
      <c r="G13" s="173">
        <v>1610</v>
      </c>
      <c r="H13" s="173">
        <v>1408</v>
      </c>
      <c r="I13" s="173">
        <v>830</v>
      </c>
      <c r="J13" s="173">
        <v>20676</v>
      </c>
      <c r="K13" s="174"/>
      <c r="L13" s="171">
        <v>24251</v>
      </c>
      <c r="M13" s="172">
        <v>776</v>
      </c>
      <c r="N13" s="173">
        <v>833</v>
      </c>
      <c r="O13" s="173">
        <v>885</v>
      </c>
      <c r="P13" s="173">
        <v>787</v>
      </c>
      <c r="Q13" s="173">
        <v>1335</v>
      </c>
      <c r="R13" s="173">
        <v>1068</v>
      </c>
      <c r="S13" s="173">
        <v>734</v>
      </c>
      <c r="T13" s="173">
        <v>17833</v>
      </c>
      <c r="V13" s="102" t="s">
        <v>234</v>
      </c>
      <c r="W13" s="171">
        <v>26298</v>
      </c>
      <c r="X13" s="172">
        <v>822</v>
      </c>
      <c r="Y13" s="173">
        <v>886</v>
      </c>
      <c r="Z13" s="173">
        <v>1124</v>
      </c>
      <c r="AA13" s="173">
        <v>822</v>
      </c>
      <c r="AB13" s="173">
        <v>1314</v>
      </c>
      <c r="AC13" s="173">
        <v>1217</v>
      </c>
      <c r="AD13" s="173">
        <v>612</v>
      </c>
      <c r="AE13" s="173">
        <v>19502</v>
      </c>
    </row>
    <row r="14" spans="1:31" x14ac:dyDescent="0.25">
      <c r="A14" s="102" t="s">
        <v>235</v>
      </c>
      <c r="B14" s="171">
        <v>93220</v>
      </c>
      <c r="C14" s="172">
        <v>5010</v>
      </c>
      <c r="D14" s="173">
        <v>6529</v>
      </c>
      <c r="E14" s="173">
        <v>8160</v>
      </c>
      <c r="F14" s="173">
        <v>5137</v>
      </c>
      <c r="G14" s="173">
        <v>8677</v>
      </c>
      <c r="H14" s="173">
        <v>8979</v>
      </c>
      <c r="I14" s="173">
        <v>6211</v>
      </c>
      <c r="J14" s="173">
        <v>44517</v>
      </c>
      <c r="K14" s="174"/>
      <c r="L14" s="171">
        <v>88928</v>
      </c>
      <c r="M14" s="172">
        <v>4710</v>
      </c>
      <c r="N14" s="173">
        <v>6108</v>
      </c>
      <c r="O14" s="173">
        <v>7659</v>
      </c>
      <c r="P14" s="173">
        <v>4890</v>
      </c>
      <c r="Q14" s="173">
        <v>8094</v>
      </c>
      <c r="R14" s="173">
        <v>8459</v>
      </c>
      <c r="S14" s="173">
        <v>5857</v>
      </c>
      <c r="T14" s="173">
        <v>43150</v>
      </c>
      <c r="V14" s="102" t="s">
        <v>235</v>
      </c>
      <c r="W14" s="171">
        <v>82218</v>
      </c>
      <c r="X14" s="172">
        <v>3862</v>
      </c>
      <c r="Y14" s="173">
        <v>5342</v>
      </c>
      <c r="Z14" s="173">
        <v>6703</v>
      </c>
      <c r="AA14" s="173">
        <v>4233</v>
      </c>
      <c r="AB14" s="173">
        <v>6884</v>
      </c>
      <c r="AC14" s="173">
        <v>7716</v>
      </c>
      <c r="AD14" s="173">
        <v>4445</v>
      </c>
      <c r="AE14" s="173">
        <v>43033</v>
      </c>
    </row>
    <row r="15" spans="1:31" ht="15.75" thickBot="1" x14ac:dyDescent="0.3">
      <c r="A15" s="102" t="s">
        <v>236</v>
      </c>
      <c r="B15" s="176">
        <v>20487</v>
      </c>
      <c r="C15" s="172">
        <v>552</v>
      </c>
      <c r="D15" s="173">
        <v>815</v>
      </c>
      <c r="E15" s="173">
        <v>1605</v>
      </c>
      <c r="F15" s="173">
        <v>1510</v>
      </c>
      <c r="G15" s="173">
        <v>1376</v>
      </c>
      <c r="H15" s="173">
        <v>1191</v>
      </c>
      <c r="I15" s="173">
        <v>628</v>
      </c>
      <c r="J15" s="173">
        <v>12812</v>
      </c>
      <c r="K15" s="177"/>
      <c r="L15" s="176">
        <v>17555</v>
      </c>
      <c r="M15" s="172">
        <v>472</v>
      </c>
      <c r="N15" s="173">
        <v>709</v>
      </c>
      <c r="O15" s="173">
        <v>1419</v>
      </c>
      <c r="P15" s="173">
        <v>1262</v>
      </c>
      <c r="Q15" s="173">
        <v>1166</v>
      </c>
      <c r="R15" s="173">
        <v>995</v>
      </c>
      <c r="S15" s="173">
        <v>540</v>
      </c>
      <c r="T15" s="173">
        <v>10994</v>
      </c>
      <c r="V15" s="102" t="s">
        <v>236</v>
      </c>
      <c r="W15" s="176">
        <v>20187</v>
      </c>
      <c r="X15" s="172">
        <v>672</v>
      </c>
      <c r="Y15" s="173">
        <v>808</v>
      </c>
      <c r="Z15" s="173">
        <v>1402</v>
      </c>
      <c r="AA15" s="173">
        <v>2554</v>
      </c>
      <c r="AB15" s="173">
        <v>1409</v>
      </c>
      <c r="AC15" s="173">
        <v>1111</v>
      </c>
      <c r="AD15" s="173">
        <v>641</v>
      </c>
      <c r="AE15" s="173">
        <v>11590</v>
      </c>
    </row>
    <row r="16" spans="1:31" ht="15.75" thickBot="1" x14ac:dyDescent="0.3">
      <c r="K16" s="160"/>
    </row>
    <row r="17" spans="1:31" s="161" customFormat="1" ht="48" x14ac:dyDescent="0.25">
      <c r="A17" s="248"/>
      <c r="B17" s="162" t="s">
        <v>221</v>
      </c>
      <c r="C17" s="163" t="s">
        <v>225</v>
      </c>
      <c r="D17" s="164" t="s">
        <v>226</v>
      </c>
      <c r="E17" s="178" t="s">
        <v>222</v>
      </c>
      <c r="F17" s="164" t="s">
        <v>227</v>
      </c>
      <c r="G17" s="164" t="s">
        <v>228</v>
      </c>
      <c r="H17" s="164" t="s">
        <v>229</v>
      </c>
      <c r="I17" s="164" t="s">
        <v>230</v>
      </c>
      <c r="J17" s="164" t="s">
        <v>231</v>
      </c>
      <c r="K17" s="179"/>
      <c r="L17" s="162" t="s">
        <v>221</v>
      </c>
      <c r="M17" s="163" t="s">
        <v>225</v>
      </c>
      <c r="N17" s="164" t="s">
        <v>226</v>
      </c>
      <c r="O17" s="178" t="s">
        <v>222</v>
      </c>
      <c r="P17" s="164" t="s">
        <v>227</v>
      </c>
      <c r="Q17" s="164" t="s">
        <v>228</v>
      </c>
      <c r="R17" s="164" t="s">
        <v>229</v>
      </c>
      <c r="S17" s="164" t="s">
        <v>230</v>
      </c>
      <c r="T17" s="164" t="s">
        <v>231</v>
      </c>
      <c r="W17" s="162" t="s">
        <v>221</v>
      </c>
      <c r="X17" s="163" t="s">
        <v>225</v>
      </c>
      <c r="Y17" s="164" t="s">
        <v>226</v>
      </c>
      <c r="Z17" s="178" t="s">
        <v>222</v>
      </c>
      <c r="AA17" s="164" t="s">
        <v>227</v>
      </c>
      <c r="AB17" s="164" t="s">
        <v>228</v>
      </c>
      <c r="AC17" s="164" t="s">
        <v>229</v>
      </c>
      <c r="AD17" s="164" t="s">
        <v>230</v>
      </c>
      <c r="AE17" s="164" t="s">
        <v>231</v>
      </c>
    </row>
    <row r="18" spans="1:31" ht="15.75" thickBot="1" x14ac:dyDescent="0.3">
      <c r="B18" s="180">
        <v>2021</v>
      </c>
      <c r="C18" s="180">
        <v>2021</v>
      </c>
      <c r="D18" s="180">
        <v>2021</v>
      </c>
      <c r="E18" s="180">
        <v>2021</v>
      </c>
      <c r="F18" s="180">
        <v>2021</v>
      </c>
      <c r="G18" s="180">
        <v>2021</v>
      </c>
      <c r="H18" s="180">
        <v>2021</v>
      </c>
      <c r="I18" s="180">
        <v>2021</v>
      </c>
      <c r="J18" s="180">
        <v>2021</v>
      </c>
      <c r="K18" s="160"/>
      <c r="L18" s="180" t="s">
        <v>17</v>
      </c>
      <c r="M18" s="181" t="s">
        <v>17</v>
      </c>
      <c r="N18" s="182" t="s">
        <v>17</v>
      </c>
      <c r="O18" s="182" t="s">
        <v>17</v>
      </c>
      <c r="P18" s="182" t="s">
        <v>17</v>
      </c>
      <c r="Q18" s="182" t="s">
        <v>17</v>
      </c>
      <c r="R18" s="182" t="s">
        <v>17</v>
      </c>
      <c r="S18" s="182" t="s">
        <v>17</v>
      </c>
      <c r="T18" s="182" t="s">
        <v>17</v>
      </c>
      <c r="W18" s="166">
        <v>2019</v>
      </c>
      <c r="X18" s="167">
        <v>2019</v>
      </c>
      <c r="Y18" s="169">
        <v>2019</v>
      </c>
      <c r="Z18" s="169">
        <v>2019</v>
      </c>
      <c r="AA18" s="169">
        <v>2019</v>
      </c>
      <c r="AB18" s="169">
        <v>2019</v>
      </c>
      <c r="AC18" s="169">
        <v>2019</v>
      </c>
      <c r="AD18" s="169">
        <v>2019</v>
      </c>
      <c r="AE18" s="169">
        <v>2019</v>
      </c>
    </row>
    <row r="19" spans="1:31" ht="15.75" thickBot="1" x14ac:dyDescent="0.3">
      <c r="A19" s="102" t="s">
        <v>208</v>
      </c>
      <c r="B19" s="183">
        <f>B5/$B5</f>
        <v>1</v>
      </c>
      <c r="C19" s="154">
        <f t="shared" ref="C19:J19" si="0">C5/$B5</f>
        <v>7.8560442348015111E-2</v>
      </c>
      <c r="D19" s="154">
        <f t="shared" si="0"/>
        <v>8.3423509050216907E-2</v>
      </c>
      <c r="E19" s="184">
        <f t="shared" si="0"/>
        <v>8.3746215028144458E-2</v>
      </c>
      <c r="F19" s="154">
        <f t="shared" si="0"/>
        <v>8.681593557440058E-2</v>
      </c>
      <c r="G19" s="154">
        <f t="shared" si="0"/>
        <v>0.10560191889644188</v>
      </c>
      <c r="H19" s="154">
        <f t="shared" si="0"/>
        <v>7.3986366073808152E-2</v>
      </c>
      <c r="I19" s="154">
        <f t="shared" si="0"/>
        <v>4.8656355060061843E-2</v>
      </c>
      <c r="J19" s="154">
        <f t="shared" si="0"/>
        <v>0.43920925796891103</v>
      </c>
      <c r="K19" s="185"/>
      <c r="L19" s="183">
        <f t="shared" ref="L19:T29" si="1">L5/$L5</f>
        <v>1</v>
      </c>
      <c r="M19" s="154">
        <f t="shared" si="1"/>
        <v>7.8519795742423237E-2</v>
      </c>
      <c r="N19" s="154">
        <f t="shared" si="1"/>
        <v>8.145816647706694E-2</v>
      </c>
      <c r="O19" s="184">
        <f t="shared" si="1"/>
        <v>8.0056998950824798E-2</v>
      </c>
      <c r="P19" s="154">
        <f t="shared" si="1"/>
        <v>8.9553990011580042E-2</v>
      </c>
      <c r="Q19" s="154">
        <f t="shared" si="1"/>
        <v>0.11142342636473547</v>
      </c>
      <c r="R19" s="154">
        <f t="shared" si="1"/>
        <v>7.410883874840371E-2</v>
      </c>
      <c r="S19" s="154">
        <f t="shared" si="1"/>
        <v>4.7394831664345556E-2</v>
      </c>
      <c r="T19" s="154">
        <f t="shared" si="1"/>
        <v>0.43748225159459325</v>
      </c>
      <c r="V19" s="102" t="s">
        <v>208</v>
      </c>
      <c r="W19" s="154">
        <f t="shared" ref="W19:AE29" si="2">W5/$W5</f>
        <v>1</v>
      </c>
      <c r="X19" s="154">
        <f t="shared" si="2"/>
        <v>7.9228612946453808E-2</v>
      </c>
      <c r="Y19" s="154">
        <f t="shared" si="2"/>
        <v>8.0749906062228372E-2</v>
      </c>
      <c r="Z19" s="184">
        <f t="shared" si="2"/>
        <v>8.0799784525040649E-2</v>
      </c>
      <c r="AA19" s="154">
        <f t="shared" si="2"/>
        <v>9.206234142805364E-2</v>
      </c>
      <c r="AB19" s="154">
        <f t="shared" si="2"/>
        <v>0.11233461133039162</v>
      </c>
      <c r="AC19" s="154">
        <f t="shared" si="2"/>
        <v>7.3467650491635381E-2</v>
      </c>
      <c r="AD19" s="154">
        <f t="shared" si="2"/>
        <v>4.7683810448540392E-2</v>
      </c>
      <c r="AE19" s="154">
        <f t="shared" si="2"/>
        <v>0.43367328276765615</v>
      </c>
    </row>
    <row r="20" spans="1:31" ht="15.75" thickBot="1" x14ac:dyDescent="0.3">
      <c r="A20" s="102" t="s">
        <v>64</v>
      </c>
      <c r="B20" s="186">
        <f t="shared" ref="B20:J29" si="3">B6/$B6</f>
        <v>1</v>
      </c>
      <c r="C20" s="186">
        <f t="shared" si="3"/>
        <v>0.13213977979894687</v>
      </c>
      <c r="D20" s="186">
        <f t="shared" si="3"/>
        <v>8.7869794159885106E-2</v>
      </c>
      <c r="E20" s="186">
        <f>E6/$B6</f>
        <v>3.1938726663475345E-2</v>
      </c>
      <c r="F20" s="186">
        <f t="shared" si="3"/>
        <v>0.28585926280516993</v>
      </c>
      <c r="G20" s="186">
        <f t="shared" si="3"/>
        <v>0.23994255624700814</v>
      </c>
      <c r="H20" s="186">
        <f t="shared" si="3"/>
        <v>8.8712302537099094E-2</v>
      </c>
      <c r="I20" s="186">
        <f t="shared" si="3"/>
        <v>3.4293920536141692E-2</v>
      </c>
      <c r="J20" s="186">
        <f t="shared" si="3"/>
        <v>9.9243657252273812E-2</v>
      </c>
      <c r="K20" s="185"/>
      <c r="L20" s="186">
        <f t="shared" si="1"/>
        <v>1</v>
      </c>
      <c r="M20" s="186">
        <f t="shared" si="1"/>
        <v>0.1314536799707067</v>
      </c>
      <c r="N20" s="186">
        <f t="shared" si="1"/>
        <v>8.6798835242628727E-2</v>
      </c>
      <c r="O20" s="186">
        <f t="shared" si="1"/>
        <v>3.1978518247284267E-2</v>
      </c>
      <c r="P20" s="186">
        <f t="shared" si="1"/>
        <v>0.28724869662255237</v>
      </c>
      <c r="Q20" s="186">
        <f t="shared" si="1"/>
        <v>0.24071071123432897</v>
      </c>
      <c r="R20" s="186">
        <f t="shared" si="1"/>
        <v>8.8368119126083236E-2</v>
      </c>
      <c r="S20" s="186">
        <f t="shared" si="1"/>
        <v>3.419295217171453E-2</v>
      </c>
      <c r="T20" s="186">
        <f t="shared" si="1"/>
        <v>9.9248487384701226E-2</v>
      </c>
      <c r="V20" s="102" t="s">
        <v>64</v>
      </c>
      <c r="W20" s="154">
        <f t="shared" si="2"/>
        <v>1</v>
      </c>
      <c r="X20" s="154">
        <f t="shared" si="2"/>
        <v>0.1516394170172729</v>
      </c>
      <c r="Y20" s="154">
        <f t="shared" si="2"/>
        <v>7.3991230405993147E-2</v>
      </c>
      <c r="Z20" s="154">
        <f t="shared" si="2"/>
        <v>3.463457066269017E-2</v>
      </c>
      <c r="AA20" s="154">
        <f t="shared" si="2"/>
        <v>0.29099430153911698</v>
      </c>
      <c r="AB20" s="154">
        <f t="shared" si="2"/>
        <v>0.22571940849620989</v>
      </c>
      <c r="AC20" s="154">
        <f t="shared" si="2"/>
        <v>9.5666684418881251E-2</v>
      </c>
      <c r="AD20" s="154">
        <f t="shared" si="2"/>
        <v>3.5344659246240966E-2</v>
      </c>
      <c r="AE20" s="154">
        <f t="shared" si="2"/>
        <v>9.2009728213594641E-2</v>
      </c>
    </row>
    <row r="21" spans="1:31" ht="15.75" thickBot="1" x14ac:dyDescent="0.3">
      <c r="A21" s="102" t="s">
        <v>232</v>
      </c>
      <c r="B21" s="187">
        <f t="shared" si="3"/>
        <v>1</v>
      </c>
      <c r="C21" s="187">
        <f t="shared" si="3"/>
        <v>0.12279924522110099</v>
      </c>
      <c r="D21" s="187">
        <f t="shared" si="3"/>
        <v>0.16319632455492658</v>
      </c>
      <c r="E21" s="188">
        <f t="shared" si="3"/>
        <v>6.8643859217327102E-2</v>
      </c>
      <c r="F21" s="187">
        <f t="shared" si="3"/>
        <v>6.860283862498974E-2</v>
      </c>
      <c r="G21" s="187">
        <f t="shared" si="3"/>
        <v>0.14535236688817788</v>
      </c>
      <c r="H21" s="187">
        <f t="shared" si="3"/>
        <v>5.2317663467060467E-2</v>
      </c>
      <c r="I21" s="187">
        <f t="shared" si="3"/>
        <v>3.7460004922471084E-2</v>
      </c>
      <c r="J21" s="187">
        <f t="shared" si="3"/>
        <v>0.34162769710394619</v>
      </c>
      <c r="K21" s="185"/>
      <c r="L21" s="187">
        <f t="shared" si="1"/>
        <v>1</v>
      </c>
      <c r="M21" s="187">
        <f t="shared" si="1"/>
        <v>0.10791496362561374</v>
      </c>
      <c r="N21" s="187">
        <f t="shared" si="1"/>
        <v>0.15422911150527407</v>
      </c>
      <c r="O21" s="187">
        <f t="shared" si="1"/>
        <v>6.748755387607859E-2</v>
      </c>
      <c r="P21" s="187">
        <f t="shared" si="1"/>
        <v>6.974113775995476E-2</v>
      </c>
      <c r="Q21" s="187">
        <f t="shared" si="1"/>
        <v>0.16152112627781634</v>
      </c>
      <c r="R21" s="187">
        <f t="shared" si="1"/>
        <v>5.5868315296093506E-2</v>
      </c>
      <c r="S21" s="187">
        <f t="shared" si="1"/>
        <v>3.5448960180972211E-2</v>
      </c>
      <c r="T21" s="187">
        <f t="shared" si="1"/>
        <v>0.34778883147819678</v>
      </c>
      <c r="V21" s="102" t="s">
        <v>232</v>
      </c>
      <c r="W21" s="154">
        <f t="shared" si="2"/>
        <v>1</v>
      </c>
      <c r="X21" s="154">
        <f t="shared" si="2"/>
        <v>9.6856129588804754E-2</v>
      </c>
      <c r="Y21" s="154">
        <f t="shared" si="2"/>
        <v>0.15554011310265503</v>
      </c>
      <c r="Z21" s="154">
        <f t="shared" si="2"/>
        <v>6.7645931179909899E-2</v>
      </c>
      <c r="AA21" s="154">
        <f t="shared" si="2"/>
        <v>7.2733953161442863E-2</v>
      </c>
      <c r="AB21" s="154">
        <f t="shared" si="2"/>
        <v>0.17002939391034858</v>
      </c>
      <c r="AC21" s="154">
        <f t="shared" si="2"/>
        <v>5.0592670692354388E-2</v>
      </c>
      <c r="AD21" s="154">
        <f t="shared" si="2"/>
        <v>3.2860474775551936E-2</v>
      </c>
      <c r="AE21" s="154">
        <f t="shared" si="2"/>
        <v>0.35374133358893256</v>
      </c>
    </row>
    <row r="22" spans="1:31" ht="15.75" thickBot="1" x14ac:dyDescent="0.3">
      <c r="A22" s="102" t="s">
        <v>67</v>
      </c>
      <c r="B22" s="187">
        <f t="shared" si="3"/>
        <v>1</v>
      </c>
      <c r="C22" s="187">
        <f t="shared" si="3"/>
        <v>4.9212145976453764E-2</v>
      </c>
      <c r="D22" s="187">
        <f t="shared" si="3"/>
        <v>7.007687003600889E-2</v>
      </c>
      <c r="E22" s="188">
        <f t="shared" si="3"/>
        <v>8.7264090711750134E-2</v>
      </c>
      <c r="F22" s="187">
        <f t="shared" si="3"/>
        <v>9.6840922440432103E-2</v>
      </c>
      <c r="G22" s="187">
        <f t="shared" si="3"/>
        <v>8.8872998442168699E-2</v>
      </c>
      <c r="H22" s="187">
        <f t="shared" si="3"/>
        <v>8.4608116045662332E-2</v>
      </c>
      <c r="I22" s="187">
        <f t="shared" si="3"/>
        <v>7.0102408253952045E-2</v>
      </c>
      <c r="J22" s="187">
        <f t="shared" si="3"/>
        <v>0.45304798631151516</v>
      </c>
      <c r="K22" s="185"/>
      <c r="L22" s="187">
        <f t="shared" si="1"/>
        <v>1</v>
      </c>
      <c r="M22" s="187">
        <f t="shared" si="1"/>
        <v>4.8431604437686543E-2</v>
      </c>
      <c r="N22" s="187">
        <f t="shared" si="1"/>
        <v>6.8564509770794618E-2</v>
      </c>
      <c r="O22" s="187">
        <f t="shared" si="1"/>
        <v>8.6191361153347981E-2</v>
      </c>
      <c r="P22" s="187">
        <f t="shared" si="1"/>
        <v>9.6806893056259502E-2</v>
      </c>
      <c r="Q22" s="187">
        <f t="shared" si="1"/>
        <v>8.8275046460550774E-2</v>
      </c>
      <c r="R22" s="187">
        <f t="shared" si="1"/>
        <v>8.7683730359858089E-2</v>
      </c>
      <c r="S22" s="187">
        <f t="shared" si="1"/>
        <v>6.8198456946556282E-2</v>
      </c>
      <c r="T22" s="187">
        <f t="shared" si="1"/>
        <v>0.45582023990538945</v>
      </c>
      <c r="V22" s="102" t="s">
        <v>67</v>
      </c>
      <c r="W22" s="154">
        <f t="shared" si="2"/>
        <v>1</v>
      </c>
      <c r="X22" s="154">
        <f t="shared" si="2"/>
        <v>4.5930143098938302E-2</v>
      </c>
      <c r="Y22" s="154">
        <f t="shared" si="2"/>
        <v>7.5986049135764483E-2</v>
      </c>
      <c r="Z22" s="154">
        <f t="shared" si="2"/>
        <v>6.6266605118736222E-2</v>
      </c>
      <c r="AA22" s="154">
        <f t="shared" si="2"/>
        <v>9.7245730112324971E-2</v>
      </c>
      <c r="AB22" s="154">
        <f t="shared" si="2"/>
        <v>8.0832948658768014E-2</v>
      </c>
      <c r="AC22" s="154">
        <f t="shared" si="2"/>
        <v>8.3166641021695645E-2</v>
      </c>
      <c r="AD22" s="154">
        <f t="shared" si="2"/>
        <v>6.3086628712109558E-2</v>
      </c>
      <c r="AE22" s="154">
        <f t="shared" si="2"/>
        <v>0.48748525414166283</v>
      </c>
    </row>
    <row r="23" spans="1:31" ht="15.75" thickBot="1" x14ac:dyDescent="0.3">
      <c r="A23" s="102" t="s">
        <v>233</v>
      </c>
      <c r="B23" s="187">
        <f t="shared" si="3"/>
        <v>1</v>
      </c>
      <c r="C23" s="187">
        <f t="shared" si="3"/>
        <v>8.9147119386006599E-2</v>
      </c>
      <c r="D23" s="187">
        <f t="shared" si="3"/>
        <v>6.200411824844846E-2</v>
      </c>
      <c r="E23" s="188">
        <f t="shared" si="3"/>
        <v>0.11182628479271962</v>
      </c>
      <c r="F23" s="187">
        <f t="shared" si="3"/>
        <v>8.8391147205782825E-2</v>
      </c>
      <c r="G23" s="187">
        <f t="shared" si="3"/>
        <v>7.4258067303123246E-2</v>
      </c>
      <c r="H23" s="187">
        <f t="shared" si="3"/>
        <v>6.7879102049044598E-2</v>
      </c>
      <c r="I23" s="187">
        <f t="shared" si="3"/>
        <v>5.3998012873126271E-2</v>
      </c>
      <c r="J23" s="187">
        <f t="shared" si="3"/>
        <v>0.45248894840669862</v>
      </c>
      <c r="K23" s="185"/>
      <c r="L23" s="187">
        <f t="shared" si="1"/>
        <v>1</v>
      </c>
      <c r="M23" s="187">
        <f t="shared" si="1"/>
        <v>9.8405009542350402E-2</v>
      </c>
      <c r="N23" s="187">
        <f t="shared" si="1"/>
        <v>6.0289259682228237E-2</v>
      </c>
      <c r="O23" s="187">
        <f t="shared" si="1"/>
        <v>0.10216063339745997</v>
      </c>
      <c r="P23" s="187">
        <f t="shared" si="1"/>
        <v>8.7973572671321595E-2</v>
      </c>
      <c r="Q23" s="187">
        <f t="shared" si="1"/>
        <v>7.7273876953499243E-2</v>
      </c>
      <c r="R23" s="187">
        <f t="shared" si="1"/>
        <v>6.7532248545653817E-2</v>
      </c>
      <c r="S23" s="187">
        <f t="shared" si="1"/>
        <v>5.1559350353718454E-2</v>
      </c>
      <c r="T23" s="187">
        <f t="shared" si="1"/>
        <v>0.45479838431528846</v>
      </c>
      <c r="V23" s="102" t="s">
        <v>233</v>
      </c>
      <c r="W23" s="154">
        <f t="shared" si="2"/>
        <v>1</v>
      </c>
      <c r="X23" s="154">
        <f t="shared" si="2"/>
        <v>9.567993614686221E-2</v>
      </c>
      <c r="Y23" s="154">
        <f t="shared" si="2"/>
        <v>5.5736092701073249E-2</v>
      </c>
      <c r="Z23" s="154">
        <f t="shared" si="2"/>
        <v>0.10390387822294438</v>
      </c>
      <c r="AA23" s="154">
        <f t="shared" si="2"/>
        <v>8.4106554923675553E-2</v>
      </c>
      <c r="AB23" s="154">
        <f t="shared" si="2"/>
        <v>8.3301264235116371E-2</v>
      </c>
      <c r="AC23" s="154">
        <f t="shared" si="2"/>
        <v>6.428785222559541E-2</v>
      </c>
      <c r="AD23" s="154">
        <f t="shared" si="2"/>
        <v>5.2315388891264379E-2</v>
      </c>
      <c r="AE23" s="154">
        <f t="shared" si="2"/>
        <v>0.46066903265346842</v>
      </c>
    </row>
    <row r="24" spans="1:31" ht="15.75" thickBot="1" x14ac:dyDescent="0.3">
      <c r="A24" s="102" t="s">
        <v>69</v>
      </c>
      <c r="B24" s="187">
        <f t="shared" si="3"/>
        <v>1</v>
      </c>
      <c r="C24" s="187">
        <f t="shared" si="3"/>
        <v>1.7088546833498672E-2</v>
      </c>
      <c r="D24" s="187">
        <f t="shared" si="3"/>
        <v>3.1617011744375818E-2</v>
      </c>
      <c r="E24" s="187">
        <f t="shared" si="3"/>
        <v>3.0528976927261673E-2</v>
      </c>
      <c r="F24" s="187">
        <f t="shared" si="3"/>
        <v>3.6257160229127332E-2</v>
      </c>
      <c r="G24" s="187">
        <f t="shared" si="3"/>
        <v>4.7681525808825884E-2</v>
      </c>
      <c r="H24" s="187">
        <f t="shared" si="3"/>
        <v>1.4944478223303146E-2</v>
      </c>
      <c r="I24" s="187">
        <f t="shared" si="3"/>
        <v>1.212838810841947E-2</v>
      </c>
      <c r="J24" s="187">
        <f t="shared" si="3"/>
        <v>0.80975391212518799</v>
      </c>
      <c r="K24" s="185"/>
      <c r="L24" s="187">
        <f t="shared" si="1"/>
        <v>1</v>
      </c>
      <c r="M24" s="187">
        <f t="shared" si="1"/>
        <v>1.4888523118360019E-2</v>
      </c>
      <c r="N24" s="187">
        <f t="shared" si="1"/>
        <v>3.1048930121203053E-2</v>
      </c>
      <c r="O24" s="187">
        <f t="shared" si="1"/>
        <v>2.6784378273230585E-2</v>
      </c>
      <c r="P24" s="187">
        <f t="shared" si="1"/>
        <v>3.0338171479874308E-2</v>
      </c>
      <c r="Q24" s="187">
        <f t="shared" si="1"/>
        <v>4.1710309741134224E-2</v>
      </c>
      <c r="R24" s="187">
        <f t="shared" si="1"/>
        <v>1.5337423312883436E-2</v>
      </c>
      <c r="S24" s="187">
        <f t="shared" si="1"/>
        <v>1.1222504863085441E-2</v>
      </c>
      <c r="T24" s="187">
        <f t="shared" si="1"/>
        <v>0.82866975909022889</v>
      </c>
      <c r="V24" s="102" t="s">
        <v>69</v>
      </c>
      <c r="W24" s="154">
        <f t="shared" si="2"/>
        <v>1</v>
      </c>
      <c r="X24" s="154">
        <f t="shared" si="2"/>
        <v>2.2778575825979887E-2</v>
      </c>
      <c r="Y24" s="154">
        <f t="shared" si="2"/>
        <v>2.1383131541145087E-2</v>
      </c>
      <c r="Z24" s="154">
        <f t="shared" si="2"/>
        <v>1.6047609275600245E-2</v>
      </c>
      <c r="AA24" s="154">
        <f t="shared" si="2"/>
        <v>2.6226144059101168E-2</v>
      </c>
      <c r="AB24" s="154">
        <f t="shared" si="2"/>
        <v>5.0153909296121485E-2</v>
      </c>
      <c r="AC24" s="154">
        <f t="shared" si="2"/>
        <v>1.6416991586291813E-2</v>
      </c>
      <c r="AD24" s="154">
        <f t="shared" si="2"/>
        <v>1.1327724194541351E-2</v>
      </c>
      <c r="AE24" s="154">
        <f t="shared" si="2"/>
        <v>0.83566591422121894</v>
      </c>
    </row>
    <row r="25" spans="1:31" ht="15.75" thickBot="1" x14ac:dyDescent="0.3">
      <c r="A25" s="102" t="s">
        <v>70</v>
      </c>
      <c r="B25" s="187">
        <f t="shared" si="3"/>
        <v>1</v>
      </c>
      <c r="C25" s="187">
        <f t="shared" si="3"/>
        <v>6.6566566566566565E-2</v>
      </c>
      <c r="D25" s="187">
        <f t="shared" si="3"/>
        <v>1.7244517244517244E-2</v>
      </c>
      <c r="E25" s="188">
        <f t="shared" si="3"/>
        <v>9.8371098371098364E-2</v>
      </c>
      <c r="F25" s="187">
        <f t="shared" si="3"/>
        <v>1.6744016744016745E-2</v>
      </c>
      <c r="G25" s="187">
        <f t="shared" si="3"/>
        <v>2.011102011102011E-2</v>
      </c>
      <c r="H25" s="187">
        <f t="shared" si="3"/>
        <v>1.0647010647010647E-2</v>
      </c>
      <c r="I25" s="187">
        <f t="shared" si="3"/>
        <v>3.4034034034034037E-2</v>
      </c>
      <c r="J25" s="187">
        <f t="shared" si="3"/>
        <v>0.73637273637273637</v>
      </c>
      <c r="K25" s="185"/>
      <c r="L25" s="187">
        <f t="shared" si="1"/>
        <v>1</v>
      </c>
      <c r="M25" s="187">
        <f t="shared" si="1"/>
        <v>6.6146540027137046E-2</v>
      </c>
      <c r="N25" s="187">
        <f t="shared" si="1"/>
        <v>1.7396782322155458E-2</v>
      </c>
      <c r="O25" s="187">
        <f t="shared" si="1"/>
        <v>9.7402597402597407E-2</v>
      </c>
      <c r="P25" s="187">
        <f t="shared" si="1"/>
        <v>1.6476061252180655E-2</v>
      </c>
      <c r="Q25" s="187">
        <f t="shared" si="1"/>
        <v>1.9625896491568134E-2</v>
      </c>
      <c r="R25" s="187">
        <f t="shared" si="1"/>
        <v>1.0612521806551657E-2</v>
      </c>
      <c r="S25" s="187">
        <f t="shared" si="1"/>
        <v>3.3775925566970344E-2</v>
      </c>
      <c r="T25" s="187">
        <f t="shared" si="1"/>
        <v>0.73866059313820509</v>
      </c>
      <c r="V25" s="102" t="s">
        <v>70</v>
      </c>
      <c r="W25" s="154">
        <f t="shared" si="2"/>
        <v>1</v>
      </c>
      <c r="X25" s="154">
        <f t="shared" si="2"/>
        <v>6.7070958378686568E-2</v>
      </c>
      <c r="Y25" s="154">
        <f t="shared" si="2"/>
        <v>1.5705178043850101E-2</v>
      </c>
      <c r="Z25" s="154">
        <f t="shared" si="2"/>
        <v>0.10278339294044472</v>
      </c>
      <c r="AA25" s="154">
        <f t="shared" si="2"/>
        <v>1.6534494376198621E-2</v>
      </c>
      <c r="AB25" s="154">
        <f t="shared" si="2"/>
        <v>2.0266417871766963E-2</v>
      </c>
      <c r="AC25" s="154">
        <f t="shared" si="2"/>
        <v>1.238791271445602E-2</v>
      </c>
      <c r="AD25" s="154">
        <f t="shared" si="2"/>
        <v>3.3483646918571502E-2</v>
      </c>
      <c r="AE25" s="154">
        <f t="shared" si="2"/>
        <v>0.73181983102679726</v>
      </c>
    </row>
    <row r="26" spans="1:31" ht="15.75" thickBot="1" x14ac:dyDescent="0.3">
      <c r="A26" s="102" t="s">
        <v>71</v>
      </c>
      <c r="B26" s="187">
        <f t="shared" si="3"/>
        <v>1</v>
      </c>
      <c r="C26" s="187">
        <f t="shared" si="3"/>
        <v>5.6561927275624847E-2</v>
      </c>
      <c r="D26" s="187">
        <f t="shared" si="3"/>
        <v>8.5712767935403333E-2</v>
      </c>
      <c r="E26" s="188">
        <f t="shared" si="3"/>
        <v>0.12248665303195304</v>
      </c>
      <c r="F26" s="187">
        <f t="shared" si="3"/>
        <v>7.4384445802013338E-2</v>
      </c>
      <c r="G26" s="187">
        <f t="shared" si="3"/>
        <v>0.10809052033254535</v>
      </c>
      <c r="H26" s="187">
        <f t="shared" si="3"/>
        <v>0.1334962416000425</v>
      </c>
      <c r="I26" s="187">
        <f t="shared" si="3"/>
        <v>6.5207575234401974E-2</v>
      </c>
      <c r="J26" s="187">
        <f t="shared" si="3"/>
        <v>0.3540598687880156</v>
      </c>
      <c r="K26" s="185"/>
      <c r="L26" s="187">
        <f t="shared" si="1"/>
        <v>1</v>
      </c>
      <c r="M26" s="187">
        <f t="shared" si="1"/>
        <v>5.3803259937088933E-2</v>
      </c>
      <c r="N26" s="187">
        <f t="shared" si="1"/>
        <v>8.2742350586216762E-2</v>
      </c>
      <c r="O26" s="187">
        <f t="shared" si="1"/>
        <v>0.11855876465541892</v>
      </c>
      <c r="P26" s="187">
        <f t="shared" si="1"/>
        <v>7.2161853016871599E-2</v>
      </c>
      <c r="Q26" s="187">
        <f t="shared" si="1"/>
        <v>0.10782098941950242</v>
      </c>
      <c r="R26" s="187">
        <f t="shared" si="1"/>
        <v>0.1274949957106091</v>
      </c>
      <c r="S26" s="187">
        <f t="shared" si="1"/>
        <v>6.431226765799257E-2</v>
      </c>
      <c r="T26" s="187">
        <f t="shared" si="1"/>
        <v>0.37311981698598801</v>
      </c>
      <c r="V26" s="102" t="s">
        <v>71</v>
      </c>
      <c r="W26" s="154">
        <f t="shared" si="2"/>
        <v>1</v>
      </c>
      <c r="X26" s="154">
        <f t="shared" si="2"/>
        <v>6.6849307040932934E-2</v>
      </c>
      <c r="Y26" s="154">
        <f t="shared" si="2"/>
        <v>9.2047818570716991E-2</v>
      </c>
      <c r="Z26" s="154">
        <f t="shared" si="2"/>
        <v>0.13787394884116147</v>
      </c>
      <c r="AA26" s="154">
        <f t="shared" si="2"/>
        <v>8.37117993495268E-2</v>
      </c>
      <c r="AB26" s="154">
        <f t="shared" si="2"/>
        <v>0.10990653110258138</v>
      </c>
      <c r="AC26" s="154">
        <f t="shared" si="2"/>
        <v>0.13944153066307247</v>
      </c>
      <c r="AD26" s="154">
        <f t="shared" si="2"/>
        <v>9.0172580503384225E-2</v>
      </c>
      <c r="AE26" s="154">
        <f t="shared" si="2"/>
        <v>0.27999648392862375</v>
      </c>
    </row>
    <row r="27" spans="1:31" ht="15.75" thickBot="1" x14ac:dyDescent="0.3">
      <c r="A27" s="102" t="s">
        <v>234</v>
      </c>
      <c r="B27" s="187">
        <f t="shared" si="3"/>
        <v>1</v>
      </c>
      <c r="C27" s="187">
        <f t="shared" si="3"/>
        <v>3.2924558136266206E-2</v>
      </c>
      <c r="D27" s="187">
        <f t="shared" si="3"/>
        <v>3.3732738325310097E-2</v>
      </c>
      <c r="E27" s="187">
        <f t="shared" si="3"/>
        <v>3.7773639270529534E-2</v>
      </c>
      <c r="F27" s="187">
        <f t="shared" si="3"/>
        <v>3.3873291401665555E-2</v>
      </c>
      <c r="G27" s="187">
        <f t="shared" si="3"/>
        <v>5.6572613233072139E-2</v>
      </c>
      <c r="H27" s="187">
        <f t="shared" si="3"/>
        <v>4.9474682877121472E-2</v>
      </c>
      <c r="I27" s="187">
        <f t="shared" si="3"/>
        <v>2.9164763343757685E-2</v>
      </c>
      <c r="J27" s="187">
        <f t="shared" si="3"/>
        <v>0.72651885168136621</v>
      </c>
      <c r="K27" s="185"/>
      <c r="L27" s="187">
        <f t="shared" si="1"/>
        <v>1</v>
      </c>
      <c r="M27" s="187">
        <f t="shared" si="1"/>
        <v>3.1998680466784876E-2</v>
      </c>
      <c r="N27" s="187">
        <f t="shared" si="1"/>
        <v>3.4349099006226548E-2</v>
      </c>
      <c r="O27" s="187">
        <f t="shared" si="1"/>
        <v>3.6493340480804916E-2</v>
      </c>
      <c r="P27" s="187">
        <f t="shared" si="1"/>
        <v>3.2452270009484148E-2</v>
      </c>
      <c r="Q27" s="187">
        <f t="shared" si="1"/>
        <v>5.504927631850233E-2</v>
      </c>
      <c r="R27" s="187">
        <f t="shared" si="1"/>
        <v>4.4039421054801867E-2</v>
      </c>
      <c r="S27" s="187">
        <f t="shared" si="1"/>
        <v>3.0266793121933117E-2</v>
      </c>
      <c r="T27" s="187">
        <f t="shared" si="1"/>
        <v>0.73535111954146226</v>
      </c>
      <c r="V27" s="102" t="s">
        <v>234</v>
      </c>
      <c r="W27" s="154">
        <f t="shared" si="2"/>
        <v>1</v>
      </c>
      <c r="X27" s="154">
        <f t="shared" si="2"/>
        <v>3.1257129819758159E-2</v>
      </c>
      <c r="Y27" s="154">
        <f t="shared" si="2"/>
        <v>3.3690774963875583E-2</v>
      </c>
      <c r="Z27" s="154">
        <f t="shared" si="2"/>
        <v>4.274089284356225E-2</v>
      </c>
      <c r="AA27" s="154">
        <f t="shared" si="2"/>
        <v>3.1257129819758159E-2</v>
      </c>
      <c r="AB27" s="154">
        <f t="shared" si="2"/>
        <v>4.9965776865160849E-2</v>
      </c>
      <c r="AC27" s="154">
        <f t="shared" si="2"/>
        <v>4.6277283443607882E-2</v>
      </c>
      <c r="AD27" s="154">
        <f t="shared" si="2"/>
        <v>2.3271731690622861E-2</v>
      </c>
      <c r="AE27" s="154">
        <f t="shared" si="2"/>
        <v>0.74157730625903107</v>
      </c>
    </row>
    <row r="28" spans="1:31" ht="15.75" thickBot="1" x14ac:dyDescent="0.3">
      <c r="A28" s="102" t="s">
        <v>235</v>
      </c>
      <c r="B28" s="187">
        <f t="shared" si="3"/>
        <v>1</v>
      </c>
      <c r="C28" s="187">
        <f t="shared" si="3"/>
        <v>5.3743831795751984E-2</v>
      </c>
      <c r="D28" s="187">
        <f t="shared" si="3"/>
        <v>7.0038618322248447E-2</v>
      </c>
      <c r="E28" s="187">
        <f t="shared" si="3"/>
        <v>8.7534863763140958E-2</v>
      </c>
      <c r="F28" s="187">
        <f t="shared" si="3"/>
        <v>5.5106200386183225E-2</v>
      </c>
      <c r="G28" s="187">
        <f t="shared" si="3"/>
        <v>9.3080883930487024E-2</v>
      </c>
      <c r="H28" s="187">
        <f t="shared" si="3"/>
        <v>9.6320532074662096E-2</v>
      </c>
      <c r="I28" s="187">
        <f t="shared" si="3"/>
        <v>6.6627333190302507E-2</v>
      </c>
      <c r="J28" s="187">
        <f t="shared" si="3"/>
        <v>0.47754773653722377</v>
      </c>
      <c r="K28" s="185"/>
      <c r="L28" s="187">
        <f t="shared" si="1"/>
        <v>1</v>
      </c>
      <c r="M28" s="187">
        <f t="shared" si="1"/>
        <v>5.29641957538683E-2</v>
      </c>
      <c r="N28" s="187">
        <f t="shared" si="1"/>
        <v>6.8684778697373161E-2</v>
      </c>
      <c r="O28" s="187">
        <f t="shared" si="1"/>
        <v>8.612585462396545E-2</v>
      </c>
      <c r="P28" s="187">
        <f t="shared" si="1"/>
        <v>5.4988305145735876E-2</v>
      </c>
      <c r="Q28" s="187">
        <f t="shared" si="1"/>
        <v>9.101745232097877E-2</v>
      </c>
      <c r="R28" s="187">
        <f t="shared" si="1"/>
        <v>9.5121896365599132E-2</v>
      </c>
      <c r="S28" s="187">
        <f t="shared" si="1"/>
        <v>6.5862270600935593E-2</v>
      </c>
      <c r="T28" s="187">
        <f t="shared" si="1"/>
        <v>0.48522400143936667</v>
      </c>
      <c r="V28" s="102" t="s">
        <v>235</v>
      </c>
      <c r="W28" s="154">
        <f t="shared" si="2"/>
        <v>1</v>
      </c>
      <c r="X28" s="154">
        <f t="shared" si="2"/>
        <v>4.6972682380987132E-2</v>
      </c>
      <c r="Y28" s="154">
        <f t="shared" si="2"/>
        <v>6.4973606752779203E-2</v>
      </c>
      <c r="Z28" s="154">
        <f t="shared" si="2"/>
        <v>8.1527159502785274E-2</v>
      </c>
      <c r="AA28" s="154">
        <f t="shared" si="2"/>
        <v>5.1485076260672842E-2</v>
      </c>
      <c r="AB28" s="154">
        <f t="shared" si="2"/>
        <v>8.3728623902308494E-2</v>
      </c>
      <c r="AC28" s="154">
        <f t="shared" si="2"/>
        <v>9.3848062468072688E-2</v>
      </c>
      <c r="AD28" s="154">
        <f t="shared" si="2"/>
        <v>5.4063587049064679E-2</v>
      </c>
      <c r="AE28" s="154">
        <f t="shared" si="2"/>
        <v>0.52340120168332971</v>
      </c>
    </row>
    <row r="29" spans="1:31" ht="15.75" thickBot="1" x14ac:dyDescent="0.3">
      <c r="A29" s="102" t="s">
        <v>236</v>
      </c>
      <c r="B29" s="187">
        <f t="shared" si="3"/>
        <v>1</v>
      </c>
      <c r="C29" s="187">
        <f t="shared" si="3"/>
        <v>2.6943915653829257E-2</v>
      </c>
      <c r="D29" s="187">
        <f t="shared" si="3"/>
        <v>3.978132474251965E-2</v>
      </c>
      <c r="E29" s="187">
        <f t="shared" si="3"/>
        <v>7.834236344999268E-2</v>
      </c>
      <c r="F29" s="187">
        <f t="shared" si="3"/>
        <v>7.3705276516815535E-2</v>
      </c>
      <c r="G29" s="187">
        <f t="shared" si="3"/>
        <v>6.7164543368965685E-2</v>
      </c>
      <c r="H29" s="187">
        <f t="shared" si="3"/>
        <v>5.8134426709620733E-2</v>
      </c>
      <c r="I29" s="187">
        <f t="shared" si="3"/>
        <v>3.0653585200370967E-2</v>
      </c>
      <c r="J29" s="187">
        <f t="shared" si="3"/>
        <v>0.62537218724068921</v>
      </c>
      <c r="K29" s="185"/>
      <c r="L29" s="187">
        <f t="shared" si="1"/>
        <v>1</v>
      </c>
      <c r="M29" s="187">
        <f t="shared" si="1"/>
        <v>2.6886926801481061E-2</v>
      </c>
      <c r="N29" s="187">
        <f t="shared" si="1"/>
        <v>4.0387354030190829E-2</v>
      </c>
      <c r="O29" s="187">
        <f t="shared" si="1"/>
        <v>8.0831671888350901E-2</v>
      </c>
      <c r="P29" s="187">
        <f t="shared" si="1"/>
        <v>7.1888350897180292E-2</v>
      </c>
      <c r="Q29" s="187">
        <f t="shared" si="1"/>
        <v>6.6419823412133289E-2</v>
      </c>
      <c r="R29" s="187">
        <f t="shared" si="1"/>
        <v>5.6679008829393335E-2</v>
      </c>
      <c r="S29" s="187">
        <f t="shared" si="1"/>
        <v>3.0760467103389349E-2</v>
      </c>
      <c r="T29" s="187">
        <f t="shared" si="1"/>
        <v>0.62626032469381943</v>
      </c>
      <c r="V29" s="102" t="s">
        <v>236</v>
      </c>
      <c r="W29" s="154">
        <f t="shared" si="2"/>
        <v>1</v>
      </c>
      <c r="X29" s="154">
        <f t="shared" si="2"/>
        <v>3.3288750185763112E-2</v>
      </c>
      <c r="Y29" s="154">
        <f t="shared" si="2"/>
        <v>4.0025759151929456E-2</v>
      </c>
      <c r="Z29" s="154">
        <f t="shared" si="2"/>
        <v>6.9450636548273645E-2</v>
      </c>
      <c r="AA29" s="154">
        <f t="shared" si="2"/>
        <v>0.12651706543815328</v>
      </c>
      <c r="AB29" s="154">
        <f t="shared" si="2"/>
        <v>6.9797394362708667E-2</v>
      </c>
      <c r="AC29" s="154">
        <f t="shared" si="2"/>
        <v>5.5035418833903005E-2</v>
      </c>
      <c r="AD29" s="154">
        <f t="shared" si="2"/>
        <v>3.1753108436122258E-2</v>
      </c>
      <c r="AE29" s="154">
        <f t="shared" si="2"/>
        <v>0.57413186704314656</v>
      </c>
    </row>
    <row r="30" spans="1:31" x14ac:dyDescent="0.25">
      <c r="K30" s="160"/>
    </row>
    <row r="31" spans="1:31" ht="15.75" thickBot="1" x14ac:dyDescent="0.3">
      <c r="K31" s="160"/>
    </row>
    <row r="32" spans="1:31" s="161" customFormat="1" ht="48" x14ac:dyDescent="0.25">
      <c r="A32" s="248"/>
      <c r="B32" s="162" t="s">
        <v>221</v>
      </c>
      <c r="C32" s="163" t="s">
        <v>225</v>
      </c>
      <c r="D32" s="164" t="s">
        <v>226</v>
      </c>
      <c r="E32" s="178" t="s">
        <v>222</v>
      </c>
      <c r="F32" s="164" t="s">
        <v>227</v>
      </c>
      <c r="G32" s="164" t="s">
        <v>228</v>
      </c>
      <c r="H32" s="164" t="s">
        <v>229</v>
      </c>
      <c r="I32" s="164" t="s">
        <v>230</v>
      </c>
      <c r="J32" s="164" t="s">
        <v>231</v>
      </c>
      <c r="K32" s="179"/>
      <c r="L32" s="162" t="s">
        <v>221</v>
      </c>
      <c r="M32" s="163" t="s">
        <v>225</v>
      </c>
      <c r="N32" s="164" t="s">
        <v>226</v>
      </c>
      <c r="O32" s="178" t="s">
        <v>222</v>
      </c>
      <c r="P32" s="164" t="s">
        <v>227</v>
      </c>
      <c r="Q32" s="164" t="s">
        <v>228</v>
      </c>
      <c r="R32" s="164" t="s">
        <v>229</v>
      </c>
      <c r="S32" s="164" t="s">
        <v>230</v>
      </c>
      <c r="T32" s="164" t="s">
        <v>231</v>
      </c>
      <c r="W32" s="162" t="s">
        <v>221</v>
      </c>
      <c r="X32" s="163" t="s">
        <v>225</v>
      </c>
      <c r="Y32" s="164" t="s">
        <v>226</v>
      </c>
      <c r="Z32" s="178" t="s">
        <v>222</v>
      </c>
      <c r="AA32" s="164" t="s">
        <v>227</v>
      </c>
      <c r="AB32" s="164" t="s">
        <v>228</v>
      </c>
      <c r="AC32" s="164" t="s">
        <v>229</v>
      </c>
      <c r="AD32" s="164" t="s">
        <v>230</v>
      </c>
      <c r="AE32" s="164" t="s">
        <v>231</v>
      </c>
    </row>
    <row r="33" spans="1:31" x14ac:dyDescent="0.25">
      <c r="B33" s="166">
        <v>2021</v>
      </c>
      <c r="C33" s="166">
        <v>2021</v>
      </c>
      <c r="D33" s="166">
        <v>2021</v>
      </c>
      <c r="E33" s="166">
        <v>2021</v>
      </c>
      <c r="F33" s="166">
        <v>2021</v>
      </c>
      <c r="G33" s="166">
        <v>2021</v>
      </c>
      <c r="H33" s="166">
        <v>2021</v>
      </c>
      <c r="I33" s="166">
        <v>2021</v>
      </c>
      <c r="J33" s="166">
        <v>2021</v>
      </c>
      <c r="K33" s="160"/>
      <c r="L33" s="166" t="s">
        <v>17</v>
      </c>
      <c r="M33" s="167" t="s">
        <v>17</v>
      </c>
      <c r="N33" s="169" t="s">
        <v>17</v>
      </c>
      <c r="O33" s="169" t="s">
        <v>17</v>
      </c>
      <c r="P33" s="169" t="s">
        <v>17</v>
      </c>
      <c r="Q33" s="169" t="s">
        <v>17</v>
      </c>
      <c r="R33" s="169" t="s">
        <v>17</v>
      </c>
      <c r="S33" s="169" t="s">
        <v>17</v>
      </c>
      <c r="T33" s="169" t="s">
        <v>17</v>
      </c>
      <c r="W33" s="166">
        <v>2019</v>
      </c>
      <c r="X33" s="167">
        <v>2019</v>
      </c>
      <c r="Y33" s="169">
        <v>2019</v>
      </c>
      <c r="Z33" s="169">
        <v>2019</v>
      </c>
      <c r="AA33" s="169">
        <v>2019</v>
      </c>
      <c r="AB33" s="169">
        <v>2019</v>
      </c>
      <c r="AC33" s="169">
        <v>2019</v>
      </c>
      <c r="AD33" s="169">
        <v>2019</v>
      </c>
      <c r="AE33" s="169">
        <v>2019</v>
      </c>
    </row>
    <row r="34" spans="1:31" ht="15.75" thickBot="1" x14ac:dyDescent="0.3">
      <c r="A34" s="102" t="s">
        <v>208</v>
      </c>
      <c r="B34" s="187">
        <f>B5/B$5</f>
        <v>1</v>
      </c>
      <c r="C34" s="187">
        <f t="shared" ref="C34:J34" si="4">C5/C$5</f>
        <v>1</v>
      </c>
      <c r="D34" s="187">
        <f t="shared" si="4"/>
        <v>1</v>
      </c>
      <c r="E34" s="189">
        <f t="shared" si="4"/>
        <v>1</v>
      </c>
      <c r="F34" s="187">
        <f t="shared" si="4"/>
        <v>1</v>
      </c>
      <c r="G34" s="187">
        <f t="shared" si="4"/>
        <v>1</v>
      </c>
      <c r="H34" s="187">
        <f t="shared" si="4"/>
        <v>1</v>
      </c>
      <c r="I34" s="187">
        <f t="shared" si="4"/>
        <v>1</v>
      </c>
      <c r="J34" s="187">
        <f t="shared" si="4"/>
        <v>1</v>
      </c>
      <c r="K34" s="185"/>
      <c r="L34" s="187">
        <f>L5/L$5</f>
        <v>1</v>
      </c>
      <c r="M34" s="187">
        <f t="shared" ref="M34:T34" si="5">M5/M$5</f>
        <v>1</v>
      </c>
      <c r="N34" s="187">
        <f t="shared" si="5"/>
        <v>1</v>
      </c>
      <c r="O34" s="189">
        <f t="shared" si="5"/>
        <v>1</v>
      </c>
      <c r="P34" s="187">
        <f t="shared" si="5"/>
        <v>1</v>
      </c>
      <c r="Q34" s="187">
        <f t="shared" si="5"/>
        <v>1</v>
      </c>
      <c r="R34" s="187">
        <f t="shared" si="5"/>
        <v>1</v>
      </c>
      <c r="S34" s="187">
        <f t="shared" si="5"/>
        <v>1</v>
      </c>
      <c r="T34" s="187">
        <f t="shared" si="5"/>
        <v>1</v>
      </c>
      <c r="V34" s="102" t="s">
        <v>208</v>
      </c>
      <c r="W34" s="187">
        <f>W5/W$5</f>
        <v>1</v>
      </c>
      <c r="X34" s="187">
        <f t="shared" ref="X34:AE35" si="6">X5/X$5</f>
        <v>1</v>
      </c>
      <c r="Y34" s="187">
        <f t="shared" si="6"/>
        <v>1</v>
      </c>
      <c r="Z34" s="187">
        <f t="shared" si="6"/>
        <v>1</v>
      </c>
      <c r="AA34" s="187">
        <f t="shared" si="6"/>
        <v>1</v>
      </c>
      <c r="AB34" s="187">
        <f t="shared" si="6"/>
        <v>1</v>
      </c>
      <c r="AC34" s="187">
        <f t="shared" si="6"/>
        <v>1</v>
      </c>
      <c r="AD34" s="187">
        <f t="shared" si="6"/>
        <v>1</v>
      </c>
      <c r="AE34" s="187">
        <f t="shared" si="6"/>
        <v>1</v>
      </c>
    </row>
    <row r="35" spans="1:31" x14ac:dyDescent="0.25">
      <c r="A35" s="102" t="s">
        <v>64</v>
      </c>
      <c r="B35" s="187">
        <f t="shared" ref="B35:J44" si="7">B6/B$5</f>
        <v>8.3847361677942642E-2</v>
      </c>
      <c r="C35" s="187">
        <f t="shared" si="7"/>
        <v>0.14103245320035968</v>
      </c>
      <c r="D35" s="187">
        <f t="shared" si="7"/>
        <v>8.8316237177883408E-2</v>
      </c>
      <c r="E35" s="190">
        <f t="shared" si="7"/>
        <v>3.1977301483838809E-2</v>
      </c>
      <c r="F35" s="187">
        <f t="shared" si="7"/>
        <v>0.27608462477345858</v>
      </c>
      <c r="G35" s="187">
        <f t="shared" si="7"/>
        <v>0.19051311288483466</v>
      </c>
      <c r="H35" s="187">
        <f t="shared" si="7"/>
        <v>0.10053598941041166</v>
      </c>
      <c r="I35" s="187">
        <f t="shared" si="7"/>
        <v>5.9097208473569592E-2</v>
      </c>
      <c r="J35" s="187">
        <f t="shared" si="7"/>
        <v>1.8946137115493575E-2</v>
      </c>
      <c r="K35" s="185"/>
      <c r="L35" s="187">
        <f t="shared" ref="L35:T44" si="8">L6/L$5</f>
        <v>9.7522280094068672E-2</v>
      </c>
      <c r="M35" s="187">
        <f t="shared" si="8"/>
        <v>0.16326663201663202</v>
      </c>
      <c r="N35" s="187">
        <f t="shared" si="8"/>
        <v>0.10391616566466266</v>
      </c>
      <c r="O35" s="190">
        <f t="shared" si="8"/>
        <v>3.8954970263381482E-2</v>
      </c>
      <c r="P35" s="187">
        <f t="shared" si="8"/>
        <v>0.31280736732175068</v>
      </c>
      <c r="Q35" s="187">
        <f t="shared" si="8"/>
        <v>0.21067973018343863</v>
      </c>
      <c r="R35" s="187">
        <f t="shared" si="8"/>
        <v>0.11628654031480887</v>
      </c>
      <c r="S35" s="187">
        <f t="shared" si="8"/>
        <v>7.0357347876004589E-2</v>
      </c>
      <c r="T35" s="187">
        <f t="shared" si="8"/>
        <v>2.2124186182100866E-2</v>
      </c>
      <c r="V35" s="102" t="s">
        <v>64</v>
      </c>
      <c r="W35" s="187">
        <f>W6/W$5</f>
        <v>9.3656789622619543E-2</v>
      </c>
      <c r="X35" s="187">
        <f t="shared" si="6"/>
        <v>0.17925419176127422</v>
      </c>
      <c r="Y35" s="187">
        <f t="shared" si="6"/>
        <v>8.5817822434524793E-2</v>
      </c>
      <c r="Z35" s="187">
        <f t="shared" si="6"/>
        <v>4.014568500761348E-2</v>
      </c>
      <c r="AA35" s="187">
        <f t="shared" si="6"/>
        <v>0.2960340966553493</v>
      </c>
      <c r="AB35" s="187">
        <f t="shared" si="6"/>
        <v>0.18818915118774512</v>
      </c>
      <c r="AC35" s="187">
        <f t="shared" si="6"/>
        <v>0.12195618720014484</v>
      </c>
      <c r="AD35" s="187">
        <f t="shared" si="6"/>
        <v>6.9421199442119941E-2</v>
      </c>
      <c r="AE35" s="187">
        <f t="shared" si="6"/>
        <v>1.9870571005758363E-2</v>
      </c>
    </row>
    <row r="36" spans="1:31" x14ac:dyDescent="0.25">
      <c r="A36" s="102" t="s">
        <v>232</v>
      </c>
      <c r="B36" s="187">
        <f t="shared" si="7"/>
        <v>0.19569468482382824</v>
      </c>
      <c r="C36" s="187">
        <f t="shared" si="7"/>
        <v>0.3058938935665822</v>
      </c>
      <c r="D36" s="187">
        <f t="shared" si="7"/>
        <v>0.38282558072400452</v>
      </c>
      <c r="E36" s="187">
        <f>E7/E$5</f>
        <v>0.16040412560868064</v>
      </c>
      <c r="F36" s="187">
        <f t="shared" si="7"/>
        <v>0.15463993786292857</v>
      </c>
      <c r="G36" s="187">
        <f t="shared" si="7"/>
        <v>0.26935765868491068</v>
      </c>
      <c r="H36" s="187">
        <f t="shared" si="7"/>
        <v>0.13838074778117745</v>
      </c>
      <c r="I36" s="187">
        <f t="shared" si="7"/>
        <v>0.15066323500296971</v>
      </c>
      <c r="J36" s="187">
        <f t="shared" si="7"/>
        <v>0.15221610951693382</v>
      </c>
      <c r="K36" s="185"/>
      <c r="L36" s="187">
        <f t="shared" si="8"/>
        <v>0.19844715268815011</v>
      </c>
      <c r="M36" s="187">
        <f t="shared" si="8"/>
        <v>0.27273908523908524</v>
      </c>
      <c r="N36" s="187">
        <f t="shared" si="8"/>
        <v>0.37573062792251172</v>
      </c>
      <c r="O36" s="187">
        <f t="shared" si="8"/>
        <v>0.16728971962616823</v>
      </c>
      <c r="P36" s="187">
        <f t="shared" si="8"/>
        <v>0.15454286528054687</v>
      </c>
      <c r="Q36" s="187">
        <f t="shared" si="8"/>
        <v>0.28767206910234105</v>
      </c>
      <c r="R36" s="187">
        <f t="shared" si="8"/>
        <v>0.14960304712954889</v>
      </c>
      <c r="S36" s="187">
        <f t="shared" si="8"/>
        <v>0.14842853042479909</v>
      </c>
      <c r="T36" s="187">
        <f t="shared" si="8"/>
        <v>0.15776115051987175</v>
      </c>
      <c r="V36" s="102" t="s">
        <v>232</v>
      </c>
      <c r="W36" s="187">
        <f t="shared" ref="W36:AE44" si="9">W7/W$5</f>
        <v>0.20815280100820999</v>
      </c>
      <c r="X36" s="187">
        <f t="shared" si="9"/>
        <v>0.25446456676389734</v>
      </c>
      <c r="Y36" s="187">
        <f t="shared" si="9"/>
        <v>0.40094300774172292</v>
      </c>
      <c r="Z36" s="191">
        <f t="shared" si="9"/>
        <v>0.17426643071731346</v>
      </c>
      <c r="AA36" s="187">
        <f t="shared" si="9"/>
        <v>0.16445134725131835</v>
      </c>
      <c r="AB36" s="187">
        <f t="shared" si="9"/>
        <v>0.31505957226374603</v>
      </c>
      <c r="AC36" s="187">
        <f t="shared" si="9"/>
        <v>0.14334208382366254</v>
      </c>
      <c r="AD36" s="187">
        <f t="shared" si="9"/>
        <v>0.14344490934449095</v>
      </c>
      <c r="AE36" s="187">
        <f t="shared" si="9"/>
        <v>0.16978737760602367</v>
      </c>
    </row>
    <row r="37" spans="1:31" x14ac:dyDescent="0.25">
      <c r="A37" s="102" t="s">
        <v>67</v>
      </c>
      <c r="B37" s="187">
        <f t="shared" si="7"/>
        <v>6.2866656605518434E-2</v>
      </c>
      <c r="C37" s="187">
        <f t="shared" si="7"/>
        <v>3.938118204855718E-2</v>
      </c>
      <c r="D37" s="187">
        <f t="shared" si="7"/>
        <v>5.2808837397278728E-2</v>
      </c>
      <c r="E37" s="187">
        <f t="shared" si="7"/>
        <v>6.5507457536137417E-2</v>
      </c>
      <c r="F37" s="187">
        <f t="shared" si="7"/>
        <v>7.0126123460443099E-2</v>
      </c>
      <c r="G37" s="187">
        <f t="shared" si="7"/>
        <v>5.2907639680729764E-2</v>
      </c>
      <c r="H37" s="187">
        <f t="shared" si="7"/>
        <v>7.1892020918776986E-2</v>
      </c>
      <c r="I37" s="187">
        <f t="shared" si="7"/>
        <v>9.0576123539893097E-2</v>
      </c>
      <c r="J37" s="187">
        <f t="shared" si="7"/>
        <v>6.4847476833659282E-2</v>
      </c>
      <c r="K37" s="185"/>
      <c r="L37" s="187">
        <f t="shared" si="8"/>
        <v>6.0389640202625147E-2</v>
      </c>
      <c r="M37" s="187">
        <f t="shared" si="8"/>
        <v>3.7248787248787246E-2</v>
      </c>
      <c r="N37" s="187">
        <f t="shared" si="8"/>
        <v>5.0830828323313294E-2</v>
      </c>
      <c r="O37" s="187">
        <f t="shared" si="8"/>
        <v>6.5016992353440953E-2</v>
      </c>
      <c r="P37" s="187">
        <f t="shared" si="8"/>
        <v>6.5280546852748506E-2</v>
      </c>
      <c r="Q37" s="187">
        <f t="shared" si="8"/>
        <v>4.7843604065561762E-2</v>
      </c>
      <c r="R37" s="187">
        <f t="shared" si="8"/>
        <v>7.145151668119866E-2</v>
      </c>
      <c r="S37" s="187">
        <f t="shared" si="8"/>
        <v>8.6897244546498276E-2</v>
      </c>
      <c r="T37" s="187">
        <f t="shared" si="8"/>
        <v>6.2920998931104852E-2</v>
      </c>
      <c r="V37" s="102" t="s">
        <v>67</v>
      </c>
      <c r="W37" s="187">
        <f t="shared" si="9"/>
        <v>6.4832025963402512E-2</v>
      </c>
      <c r="X37" s="187">
        <f t="shared" si="9"/>
        <v>3.7584202463643419E-2</v>
      </c>
      <c r="Y37" s="187">
        <f t="shared" si="9"/>
        <v>6.1007247570416735E-2</v>
      </c>
      <c r="Z37" s="187">
        <f t="shared" si="9"/>
        <v>5.3170912383225646E-2</v>
      </c>
      <c r="AA37" s="187">
        <f t="shared" si="9"/>
        <v>6.8482265404897782E-2</v>
      </c>
      <c r="AB37" s="187">
        <f t="shared" si="9"/>
        <v>4.6651372752164584E-2</v>
      </c>
      <c r="AC37" s="187">
        <f t="shared" si="9"/>
        <v>7.3390965873087716E-2</v>
      </c>
      <c r="AD37" s="187">
        <f t="shared" si="9"/>
        <v>8.5774058577405859E-2</v>
      </c>
      <c r="AE37" s="187">
        <f t="shared" si="9"/>
        <v>7.287665140815372E-2</v>
      </c>
    </row>
    <row r="38" spans="1:31" x14ac:dyDescent="0.25">
      <c r="A38" s="102" t="s">
        <v>233</v>
      </c>
      <c r="B38" s="187">
        <f t="shared" si="7"/>
        <v>0.22299464725507259</v>
      </c>
      <c r="C38" s="187">
        <f t="shared" si="7"/>
        <v>0.25304504209923978</v>
      </c>
      <c r="D38" s="187">
        <f t="shared" si="7"/>
        <v>0.16573968938242142</v>
      </c>
      <c r="E38" s="192">
        <f t="shared" si="7"/>
        <v>0.29776465626318011</v>
      </c>
      <c r="F38" s="187">
        <f t="shared" si="7"/>
        <v>0.22704072197359174</v>
      </c>
      <c r="G38" s="187">
        <f t="shared" si="7"/>
        <v>0.15680729760547321</v>
      </c>
      <c r="H38" s="187">
        <f t="shared" si="7"/>
        <v>0.20458737495388754</v>
      </c>
      <c r="I38" s="187">
        <f t="shared" si="7"/>
        <v>0.24747574737675707</v>
      </c>
      <c r="J38" s="187">
        <f t="shared" si="7"/>
        <v>0.22973699120867069</v>
      </c>
      <c r="K38" s="185"/>
      <c r="L38" s="187">
        <f t="shared" si="8"/>
        <v>0.22185889358778807</v>
      </c>
      <c r="M38" s="187">
        <f t="shared" si="8"/>
        <v>0.27804487179487181</v>
      </c>
      <c r="N38" s="187">
        <f t="shared" si="8"/>
        <v>0.16420340681362725</v>
      </c>
      <c r="O38" s="192">
        <f t="shared" si="8"/>
        <v>0.2831138487680544</v>
      </c>
      <c r="P38" s="187">
        <f t="shared" si="8"/>
        <v>0.21794360581031044</v>
      </c>
      <c r="Q38" s="187">
        <f t="shared" si="8"/>
        <v>0.15386258889601073</v>
      </c>
      <c r="R38" s="187">
        <f t="shared" si="8"/>
        <v>0.2021706208985361</v>
      </c>
      <c r="S38" s="187">
        <f t="shared" si="8"/>
        <v>0.24135332950631458</v>
      </c>
      <c r="T38" s="187">
        <f t="shared" si="8"/>
        <v>0.23064036536779711</v>
      </c>
      <c r="V38" s="102" t="s">
        <v>233</v>
      </c>
      <c r="W38" s="187">
        <f t="shared" si="9"/>
        <v>0.23330152195816195</v>
      </c>
      <c r="X38" s="187">
        <f t="shared" si="9"/>
        <v>0.28174511573248273</v>
      </c>
      <c r="Y38" s="187">
        <f t="shared" si="9"/>
        <v>0.16103195519683741</v>
      </c>
      <c r="Z38" s="192">
        <f t="shared" si="9"/>
        <v>0.30001234618708589</v>
      </c>
      <c r="AA38" s="187">
        <f t="shared" si="9"/>
        <v>0.21314021527125623</v>
      </c>
      <c r="AB38" s="187">
        <f t="shared" si="9"/>
        <v>0.17300377414341744</v>
      </c>
      <c r="AC38" s="187">
        <f t="shared" si="9"/>
        <v>0.20415044808545307</v>
      </c>
      <c r="AD38" s="187">
        <f t="shared" si="9"/>
        <v>0.25596234309623433</v>
      </c>
      <c r="AE38" s="187">
        <f t="shared" si="9"/>
        <v>0.24782432007606253</v>
      </c>
    </row>
    <row r="39" spans="1:31" x14ac:dyDescent="0.25">
      <c r="A39" s="102" t="s">
        <v>69</v>
      </c>
      <c r="B39" s="187">
        <f t="shared" si="7"/>
        <v>5.0170343802279173E-2</v>
      </c>
      <c r="C39" s="187">
        <f t="shared" si="7"/>
        <v>1.0913103899288809E-2</v>
      </c>
      <c r="D39" s="187">
        <f t="shared" si="7"/>
        <v>1.9014260695521642E-2</v>
      </c>
      <c r="E39" s="187">
        <f t="shared" si="7"/>
        <v>1.8289176028526515E-2</v>
      </c>
      <c r="F39" s="187">
        <f t="shared" si="7"/>
        <v>2.0952768428449901E-2</v>
      </c>
      <c r="G39" s="187">
        <f t="shared" si="7"/>
        <v>2.2652983656404408E-2</v>
      </c>
      <c r="H39" s="187">
        <f t="shared" si="7"/>
        <v>1.0133888852722261E-2</v>
      </c>
      <c r="I39" s="187">
        <f t="shared" si="7"/>
        <v>1.2505774434105457E-2</v>
      </c>
      <c r="J39" s="187">
        <f t="shared" si="7"/>
        <v>9.2497212728236439E-2</v>
      </c>
      <c r="K39" s="185"/>
      <c r="L39" s="187">
        <f t="shared" si="8"/>
        <v>4.5456323193573678E-2</v>
      </c>
      <c r="M39" s="187">
        <f t="shared" si="8"/>
        <v>8.6191961191961191E-3</v>
      </c>
      <c r="N39" s="187">
        <f t="shared" si="8"/>
        <v>1.732631930527722E-2</v>
      </c>
      <c r="O39" s="187">
        <f t="shared" si="8"/>
        <v>1.5208156329651657E-2</v>
      </c>
      <c r="P39" s="187">
        <f t="shared" si="8"/>
        <v>1.5399221494351087E-2</v>
      </c>
      <c r="Q39" s="187">
        <f t="shared" si="8"/>
        <v>1.7016146262552271E-2</v>
      </c>
      <c r="R39" s="187">
        <f t="shared" si="8"/>
        <v>9.4075535771648844E-3</v>
      </c>
      <c r="S39" s="187">
        <f t="shared" si="8"/>
        <v>1.0763490241102182E-2</v>
      </c>
      <c r="T39" s="187">
        <f t="shared" si="8"/>
        <v>8.6102419589932949E-2</v>
      </c>
      <c r="V39" s="102" t="s">
        <v>69</v>
      </c>
      <c r="W39" s="187">
        <f t="shared" si="9"/>
        <v>4.0509624880707341E-2</v>
      </c>
      <c r="X39" s="187">
        <f t="shared" si="9"/>
        <v>1.1646695905819151E-2</v>
      </c>
      <c r="Y39" s="187">
        <f t="shared" si="9"/>
        <v>1.0727227804315599E-2</v>
      </c>
      <c r="Z39" s="187">
        <f t="shared" si="9"/>
        <v>8.0455985843038806E-3</v>
      </c>
      <c r="AA39" s="187">
        <f t="shared" si="9"/>
        <v>1.1540128584844326E-2</v>
      </c>
      <c r="AB39" s="187">
        <f t="shared" si="9"/>
        <v>1.8086287278916598E-2</v>
      </c>
      <c r="AC39" s="187">
        <f t="shared" si="9"/>
        <v>9.0522313750339457E-3</v>
      </c>
      <c r="AD39" s="187">
        <f t="shared" si="9"/>
        <v>9.6234309623430964E-3</v>
      </c>
      <c r="AE39" s="187">
        <f t="shared" si="9"/>
        <v>7.8059945253375659E-2</v>
      </c>
    </row>
    <row r="40" spans="1:31" x14ac:dyDescent="0.25">
      <c r="A40" s="102" t="s">
        <v>70</v>
      </c>
      <c r="B40" s="187">
        <f t="shared" si="7"/>
        <v>3.5285731258167995E-2</v>
      </c>
      <c r="C40" s="187">
        <f t="shared" si="7"/>
        <v>2.9898634840186383E-2</v>
      </c>
      <c r="D40" s="187">
        <f t="shared" si="7"/>
        <v>7.2939319874521279E-3</v>
      </c>
      <c r="E40" s="187">
        <f t="shared" si="7"/>
        <v>4.1447797247038072E-2</v>
      </c>
      <c r="F40" s="187">
        <f t="shared" si="7"/>
        <v>6.805488774642157E-3</v>
      </c>
      <c r="G40" s="187">
        <f t="shared" si="7"/>
        <v>6.7198783732421129E-3</v>
      </c>
      <c r="H40" s="187">
        <f t="shared" si="7"/>
        <v>5.0777944144261445E-3</v>
      </c>
      <c r="I40" s="187">
        <f t="shared" si="7"/>
        <v>2.4681581205041905E-2</v>
      </c>
      <c r="J40" s="187">
        <f t="shared" si="7"/>
        <v>5.9159614716794914E-2</v>
      </c>
      <c r="K40" s="185"/>
      <c r="L40" s="187">
        <f t="shared" si="8"/>
        <v>3.5090404213025075E-2</v>
      </c>
      <c r="M40" s="187">
        <f t="shared" si="8"/>
        <v>2.9560810810810811E-2</v>
      </c>
      <c r="N40" s="187">
        <f t="shared" si="8"/>
        <v>7.4941549766199067E-3</v>
      </c>
      <c r="O40" s="187">
        <f t="shared" si="8"/>
        <v>4.2693288020390824E-2</v>
      </c>
      <c r="P40" s="187">
        <f t="shared" si="8"/>
        <v>6.4559005031804804E-3</v>
      </c>
      <c r="Q40" s="187">
        <f t="shared" si="8"/>
        <v>6.1807526783261603E-3</v>
      </c>
      <c r="R40" s="187">
        <f t="shared" si="8"/>
        <v>5.0250103253636821E-3</v>
      </c>
      <c r="S40" s="187">
        <f t="shared" si="8"/>
        <v>2.5007175660160735E-2</v>
      </c>
      <c r="T40" s="187">
        <f t="shared" si="8"/>
        <v>5.9247886502769409E-2</v>
      </c>
      <c r="V40" s="102" t="s">
        <v>70</v>
      </c>
      <c r="W40" s="187">
        <f t="shared" si="9"/>
        <v>3.2076839434577745E-2</v>
      </c>
      <c r="X40" s="187">
        <f t="shared" si="9"/>
        <v>2.7154638742576544E-2</v>
      </c>
      <c r="Y40" s="187">
        <f t="shared" si="9"/>
        <v>6.2386756712238508E-3</v>
      </c>
      <c r="Z40" s="187">
        <f t="shared" si="9"/>
        <v>4.080414831886086E-2</v>
      </c>
      <c r="AA40" s="187">
        <f t="shared" si="9"/>
        <v>5.761034457848732E-3</v>
      </c>
      <c r="AB40" s="187">
        <f t="shared" si="9"/>
        <v>5.7870199067564564E-3</v>
      </c>
      <c r="AC40" s="187">
        <f t="shared" si="9"/>
        <v>5.4087082465827828E-3</v>
      </c>
      <c r="AD40" s="187">
        <f t="shared" si="9"/>
        <v>2.2524407252440724E-2</v>
      </c>
      <c r="AE40" s="187">
        <f t="shared" si="9"/>
        <v>5.4129382988674965E-2</v>
      </c>
    </row>
    <row r="41" spans="1:31" x14ac:dyDescent="0.25">
      <c r="A41" s="102" t="s">
        <v>71</v>
      </c>
      <c r="B41" s="187">
        <f t="shared" si="7"/>
        <v>0.12089111803974582</v>
      </c>
      <c r="C41" s="187">
        <f t="shared" si="7"/>
        <v>8.7039156380282839E-2</v>
      </c>
      <c r="D41" s="187">
        <f t="shared" si="7"/>
        <v>0.12420854102115048</v>
      </c>
      <c r="E41" s="187">
        <f t="shared" si="7"/>
        <v>0.17681453931981136</v>
      </c>
      <c r="F41" s="187">
        <f t="shared" si="7"/>
        <v>0.10358027887709435</v>
      </c>
      <c r="G41" s="187">
        <f t="shared" si="7"/>
        <v>0.1237400228050171</v>
      </c>
      <c r="H41" s="187">
        <f t="shared" si="7"/>
        <v>0.21812816005902394</v>
      </c>
      <c r="I41" s="187">
        <f t="shared" si="7"/>
        <v>0.16201412261598364</v>
      </c>
      <c r="J41" s="187">
        <f t="shared" si="7"/>
        <v>9.7453987169411296E-2</v>
      </c>
      <c r="K41" s="185"/>
      <c r="L41" s="187">
        <f t="shared" si="8"/>
        <v>0.11892919512788204</v>
      </c>
      <c r="M41" s="187">
        <f t="shared" si="8"/>
        <v>8.1492550242550241E-2</v>
      </c>
      <c r="N41" s="187">
        <f t="shared" si="8"/>
        <v>0.12080410821643287</v>
      </c>
      <c r="O41" s="187">
        <f t="shared" si="8"/>
        <v>0.17612574341546305</v>
      </c>
      <c r="P41" s="187">
        <f t="shared" si="8"/>
        <v>9.5832146586917313E-2</v>
      </c>
      <c r="Q41" s="187">
        <f t="shared" si="8"/>
        <v>0.11508408875866069</v>
      </c>
      <c r="R41" s="187">
        <f t="shared" si="8"/>
        <v>0.20460281767702262</v>
      </c>
      <c r="S41" s="187">
        <f t="shared" si="8"/>
        <v>0.16138059701492538</v>
      </c>
      <c r="T41" s="187">
        <f t="shared" si="8"/>
        <v>0.1014323195024779</v>
      </c>
      <c r="V41" s="102" t="s">
        <v>71</v>
      </c>
      <c r="W41" s="187">
        <f t="shared" si="9"/>
        <v>0.1134868038213553</v>
      </c>
      <c r="X41" s="187">
        <f t="shared" si="9"/>
        <v>9.5754726879734756E-2</v>
      </c>
      <c r="Y41" s="187">
        <f t="shared" si="9"/>
        <v>0.12936501400098829</v>
      </c>
      <c r="Z41" s="187">
        <f t="shared" si="9"/>
        <v>0.19364994444215811</v>
      </c>
      <c r="AA41" s="187">
        <f t="shared" si="9"/>
        <v>0.10319294950516507</v>
      </c>
      <c r="AB41" s="187">
        <f t="shared" si="9"/>
        <v>0.11103381928513284</v>
      </c>
      <c r="AC41" s="187">
        <f t="shared" si="9"/>
        <v>0.21539784556893274</v>
      </c>
      <c r="AD41" s="187">
        <f t="shared" si="9"/>
        <v>0.21460948396094839</v>
      </c>
      <c r="AE41" s="187">
        <f t="shared" si="9"/>
        <v>7.3271532522101834E-2</v>
      </c>
    </row>
    <row r="42" spans="1:31" x14ac:dyDescent="0.25">
      <c r="A42" s="102" t="s">
        <v>234</v>
      </c>
      <c r="B42" s="187">
        <f t="shared" si="7"/>
        <v>4.5690992168359403E-2</v>
      </c>
      <c r="C42" s="187">
        <f t="shared" si="7"/>
        <v>1.9149023134145345E-2</v>
      </c>
      <c r="D42" s="187">
        <f t="shared" si="7"/>
        <v>1.8475395007794309E-2</v>
      </c>
      <c r="E42" s="187">
        <f t="shared" si="7"/>
        <v>2.0608872359188683E-2</v>
      </c>
      <c r="F42" s="187">
        <f t="shared" si="7"/>
        <v>1.7827421681399565E-2</v>
      </c>
      <c r="G42" s="187">
        <f t="shared" si="7"/>
        <v>2.4477385024705436E-2</v>
      </c>
      <c r="H42" s="187">
        <f t="shared" si="7"/>
        <v>3.055356639107697E-2</v>
      </c>
      <c r="I42" s="187">
        <f t="shared" si="7"/>
        <v>2.7387316043027785E-2</v>
      </c>
      <c r="J42" s="187">
        <f t="shared" si="7"/>
        <v>7.5579843912781247E-2</v>
      </c>
      <c r="K42" s="185"/>
      <c r="L42" s="187">
        <f t="shared" si="8"/>
        <v>4.1237516600604339E-2</v>
      </c>
      <c r="M42" s="187">
        <f t="shared" si="8"/>
        <v>1.6805266805266804E-2</v>
      </c>
      <c r="N42" s="187">
        <f t="shared" si="8"/>
        <v>1.7388944555778222E-2</v>
      </c>
      <c r="O42" s="187">
        <f t="shared" si="8"/>
        <v>1.8797790994052675E-2</v>
      </c>
      <c r="P42" s="187">
        <f t="shared" si="8"/>
        <v>1.4943510870597171E-2</v>
      </c>
      <c r="Q42" s="187">
        <f t="shared" si="8"/>
        <v>2.0373592161889938E-2</v>
      </c>
      <c r="R42" s="187">
        <f t="shared" si="8"/>
        <v>2.4505529805883164E-2</v>
      </c>
      <c r="S42" s="187">
        <f t="shared" si="8"/>
        <v>2.6334672789896669E-2</v>
      </c>
      <c r="T42" s="187">
        <f t="shared" si="8"/>
        <v>6.9314935380429502E-2</v>
      </c>
      <c r="V42" s="102" t="s">
        <v>234</v>
      </c>
      <c r="W42" s="187">
        <f t="shared" si="9"/>
        <v>4.3723460501245301E-2</v>
      </c>
      <c r="X42" s="187">
        <f t="shared" si="9"/>
        <v>1.7249700963213228E-2</v>
      </c>
      <c r="Y42" s="187">
        <f t="shared" si="9"/>
        <v>1.8242464173941691E-2</v>
      </c>
      <c r="Z42" s="187">
        <f t="shared" si="9"/>
        <v>2.3128523807564097E-2</v>
      </c>
      <c r="AA42" s="187">
        <f t="shared" si="9"/>
        <v>1.4845048038719931E-2</v>
      </c>
      <c r="AB42" s="187">
        <f t="shared" si="9"/>
        <v>1.9447939021682823E-2</v>
      </c>
      <c r="AC42" s="187">
        <f t="shared" si="9"/>
        <v>2.7541413958540779E-2</v>
      </c>
      <c r="AD42" s="187">
        <f t="shared" si="9"/>
        <v>2.1338912133891212E-2</v>
      </c>
      <c r="AE42" s="187">
        <f t="shared" si="9"/>
        <v>7.4766713438992785E-2</v>
      </c>
    </row>
    <row r="43" spans="1:31" x14ac:dyDescent="0.25">
      <c r="A43" s="102" t="s">
        <v>235</v>
      </c>
      <c r="B43" s="187">
        <f t="shared" si="7"/>
        <v>0.14966493165376377</v>
      </c>
      <c r="C43" s="187">
        <f t="shared" si="7"/>
        <v>0.10238698602141748</v>
      </c>
      <c r="D43" s="187">
        <f t="shared" si="7"/>
        <v>0.12565193125613441</v>
      </c>
      <c r="E43" s="187">
        <f t="shared" si="7"/>
        <v>0.15643571948928339</v>
      </c>
      <c r="F43" s="187">
        <f t="shared" si="7"/>
        <v>9.4999445204719465E-2</v>
      </c>
      <c r="G43" s="187">
        <f t="shared" si="7"/>
        <v>0.13191942227290004</v>
      </c>
      <c r="H43" s="187">
        <f t="shared" si="7"/>
        <v>0.19484408567150577</v>
      </c>
      <c r="I43" s="187">
        <f t="shared" si="7"/>
        <v>0.20494291559427177</v>
      </c>
      <c r="J43" s="187">
        <f t="shared" si="7"/>
        <v>0.16272915029334892</v>
      </c>
      <c r="K43" s="185"/>
      <c r="L43" s="187">
        <f t="shared" si="8"/>
        <v>0.15121726428842286</v>
      </c>
      <c r="M43" s="187">
        <f t="shared" si="8"/>
        <v>0.1020010395010395</v>
      </c>
      <c r="N43" s="187">
        <f t="shared" si="8"/>
        <v>0.12750501002004008</v>
      </c>
      <c r="O43" s="187">
        <f t="shared" si="8"/>
        <v>0.1626805437553101</v>
      </c>
      <c r="P43" s="187">
        <f t="shared" si="8"/>
        <v>9.2851039589860435E-2</v>
      </c>
      <c r="Q43" s="187">
        <f t="shared" si="8"/>
        <v>0.12352348686017764</v>
      </c>
      <c r="R43" s="187">
        <f t="shared" si="8"/>
        <v>0.19409389197375063</v>
      </c>
      <c r="S43" s="187">
        <f t="shared" si="8"/>
        <v>0.21013920780711826</v>
      </c>
      <c r="T43" s="187">
        <f t="shared" si="8"/>
        <v>0.16771936643669225</v>
      </c>
      <c r="V43" s="102" t="s">
        <v>235</v>
      </c>
      <c r="W43" s="187">
        <f t="shared" si="9"/>
        <v>0.1366969151833366</v>
      </c>
      <c r="X43" s="187">
        <f t="shared" si="9"/>
        <v>8.1044215474366771E-2</v>
      </c>
      <c r="Y43" s="187">
        <f t="shared" si="9"/>
        <v>0.10999011694943173</v>
      </c>
      <c r="Z43" s="187">
        <f t="shared" si="9"/>
        <v>0.13792748672784888</v>
      </c>
      <c r="AA43" s="187">
        <f t="shared" si="9"/>
        <v>7.6446579498663583E-2</v>
      </c>
      <c r="AB43" s="187">
        <f t="shared" si="9"/>
        <v>0.10188707170872494</v>
      </c>
      <c r="AC43" s="187">
        <f t="shared" si="9"/>
        <v>0.17461754322440481</v>
      </c>
      <c r="AD43" s="187">
        <f t="shared" si="9"/>
        <v>0.15498605299860529</v>
      </c>
      <c r="AE43" s="187">
        <f t="shared" si="9"/>
        <v>0.16497979588863587</v>
      </c>
    </row>
    <row r="44" spans="1:31" ht="15.75" thickBot="1" x14ac:dyDescent="0.3">
      <c r="A44" s="102" t="s">
        <v>236</v>
      </c>
      <c r="B44" s="187">
        <f t="shared" si="7"/>
        <v>3.2891927212944205E-2</v>
      </c>
      <c r="C44" s="187">
        <f t="shared" si="7"/>
        <v>1.1280961334096297E-2</v>
      </c>
      <c r="D44" s="187">
        <f t="shared" si="7"/>
        <v>1.5684840553492042E-2</v>
      </c>
      <c r="E44" s="193">
        <f t="shared" si="7"/>
        <v>3.0769525708370077E-2</v>
      </c>
      <c r="F44" s="187">
        <f t="shared" si="7"/>
        <v>2.7924695787254504E-2</v>
      </c>
      <c r="G44" s="187">
        <f t="shared" si="7"/>
        <v>2.0919802356518434E-2</v>
      </c>
      <c r="H44" s="187">
        <f t="shared" si="7"/>
        <v>2.5844671570861271E-2</v>
      </c>
      <c r="I44" s="187">
        <f t="shared" si="7"/>
        <v>2.0721969247013791E-2</v>
      </c>
      <c r="J44" s="187">
        <f t="shared" si="7"/>
        <v>4.6833476504669826E-2</v>
      </c>
      <c r="K44" s="185"/>
      <c r="L44" s="187">
        <f t="shared" si="8"/>
        <v>2.9851330003860012E-2</v>
      </c>
      <c r="M44" s="187">
        <f t="shared" si="8"/>
        <v>1.0221760221760221E-2</v>
      </c>
      <c r="N44" s="187">
        <f t="shared" si="8"/>
        <v>1.4800434201736807E-2</v>
      </c>
      <c r="O44" s="193">
        <f t="shared" si="8"/>
        <v>3.0140186915887851E-2</v>
      </c>
      <c r="P44" s="187">
        <f t="shared" si="8"/>
        <v>2.3962783632393431E-2</v>
      </c>
      <c r="Q44" s="187">
        <f t="shared" si="8"/>
        <v>1.7794463266489639E-2</v>
      </c>
      <c r="R44" s="187">
        <f t="shared" si="8"/>
        <v>2.2830526364095268E-2</v>
      </c>
      <c r="S44" s="187">
        <f t="shared" si="8"/>
        <v>1.9374282433983925E-2</v>
      </c>
      <c r="T44" s="187">
        <f t="shared" si="8"/>
        <v>4.2732484695364885E-2</v>
      </c>
      <c r="V44" s="102" t="s">
        <v>236</v>
      </c>
      <c r="W44" s="187">
        <f t="shared" si="9"/>
        <v>3.3563217626383715E-2</v>
      </c>
      <c r="X44" s="187">
        <f t="shared" si="9"/>
        <v>1.4101945312991837E-2</v>
      </c>
      <c r="Y44" s="187">
        <f t="shared" si="9"/>
        <v>1.6636468456596935E-2</v>
      </c>
      <c r="Z44" s="187">
        <f t="shared" si="9"/>
        <v>2.884892382402568E-2</v>
      </c>
      <c r="AA44" s="187">
        <f t="shared" si="9"/>
        <v>4.6124395001083583E-2</v>
      </c>
      <c r="AB44" s="187">
        <f t="shared" si="9"/>
        <v>2.0853992451713165E-2</v>
      </c>
      <c r="AC44" s="187">
        <f t="shared" si="9"/>
        <v>2.5142572644156785E-2</v>
      </c>
      <c r="AD44" s="187">
        <f t="shared" si="9"/>
        <v>2.2350069735006972E-2</v>
      </c>
      <c r="AE44" s="187">
        <f t="shared" si="9"/>
        <v>4.4433709812220612E-2</v>
      </c>
    </row>
    <row r="45" spans="1:31" x14ac:dyDescent="0.25">
      <c r="K45" s="160"/>
    </row>
    <row r="46" spans="1:31" s="160" customFormat="1" x14ac:dyDescent="0.25"/>
    <row r="47" spans="1:31" ht="15.75" thickBot="1" x14ac:dyDescent="0.3"/>
    <row r="48" spans="1:31" ht="24" x14ac:dyDescent="0.25">
      <c r="A48" s="249"/>
      <c r="B48" s="194"/>
      <c r="C48" s="194"/>
      <c r="D48" s="194"/>
      <c r="E48" s="194"/>
      <c r="F48" s="194"/>
      <c r="G48" s="194"/>
      <c r="H48" s="195" t="s">
        <v>222</v>
      </c>
      <c r="I48" s="195"/>
    </row>
    <row r="49" spans="1:34" x14ac:dyDescent="0.25">
      <c r="A49" s="196"/>
      <c r="B49" s="170" t="s">
        <v>12</v>
      </c>
      <c r="C49" s="170" t="s">
        <v>13</v>
      </c>
      <c r="D49" s="170" t="s">
        <v>14</v>
      </c>
      <c r="E49" s="170" t="s">
        <v>15</v>
      </c>
      <c r="F49" s="170" t="s">
        <v>16</v>
      </c>
      <c r="G49" s="170" t="s">
        <v>17</v>
      </c>
      <c r="H49" s="197">
        <v>2021</v>
      </c>
      <c r="I49" s="197">
        <v>2022</v>
      </c>
    </row>
    <row r="50" spans="1:34" x14ac:dyDescent="0.25">
      <c r="A50" s="198" t="s">
        <v>64</v>
      </c>
      <c r="B50" s="173">
        <v>2654</v>
      </c>
      <c r="C50" s="173">
        <v>2574</v>
      </c>
      <c r="D50" s="173">
        <v>2652</v>
      </c>
      <c r="E50" s="173">
        <v>2078</v>
      </c>
      <c r="F50" s="173">
        <v>1951</v>
      </c>
      <c r="G50" s="173">
        <v>1834</v>
      </c>
      <c r="H50" s="199">
        <v>1668</v>
      </c>
      <c r="I50" s="199">
        <v>2298</v>
      </c>
      <c r="AG50" s="200" t="s">
        <v>237</v>
      </c>
    </row>
    <row r="51" spans="1:34" x14ac:dyDescent="0.25">
      <c r="A51" s="198" t="s">
        <v>232</v>
      </c>
      <c r="B51" s="175">
        <v>8879</v>
      </c>
      <c r="C51" s="175">
        <v>6669</v>
      </c>
      <c r="D51" s="175">
        <v>10413</v>
      </c>
      <c r="E51" s="175">
        <v>8660</v>
      </c>
      <c r="F51" s="175">
        <v>8469</v>
      </c>
      <c r="G51" s="175">
        <v>7876</v>
      </c>
      <c r="H51" s="201">
        <v>8367</v>
      </c>
      <c r="I51" s="201">
        <v>10265</v>
      </c>
      <c r="AG51" s="200" t="s">
        <v>238</v>
      </c>
      <c r="AH51" s="157">
        <f>H51+H52</f>
        <v>11784</v>
      </c>
    </row>
    <row r="52" spans="1:34" x14ac:dyDescent="0.25">
      <c r="A52" s="198" t="s">
        <v>67</v>
      </c>
      <c r="B52" s="173">
        <v>3262</v>
      </c>
      <c r="C52" s="173">
        <v>3559</v>
      </c>
      <c r="D52" s="173">
        <v>2070</v>
      </c>
      <c r="E52" s="173">
        <v>2533</v>
      </c>
      <c r="F52" s="173">
        <v>2584</v>
      </c>
      <c r="G52" s="173">
        <v>3061</v>
      </c>
      <c r="H52" s="199">
        <v>3417</v>
      </c>
      <c r="I52" s="199">
        <v>4019</v>
      </c>
      <c r="AG52" s="200" t="s">
        <v>238</v>
      </c>
    </row>
    <row r="53" spans="1:34" x14ac:dyDescent="0.25">
      <c r="A53" s="198" t="s">
        <v>233</v>
      </c>
      <c r="B53" s="173">
        <v>10642</v>
      </c>
      <c r="C53" s="173">
        <v>11362</v>
      </c>
      <c r="D53" s="173">
        <v>11091</v>
      </c>
      <c r="E53" s="173">
        <v>13930</v>
      </c>
      <c r="F53" s="173">
        <v>14580</v>
      </c>
      <c r="G53" s="173">
        <v>13329</v>
      </c>
      <c r="H53" s="199">
        <v>15532</v>
      </c>
      <c r="I53" s="199">
        <v>19148</v>
      </c>
      <c r="AG53" s="200" t="s">
        <v>239</v>
      </c>
      <c r="AH53" s="157">
        <f>SUM(H53:H59)</f>
        <v>38711</v>
      </c>
    </row>
    <row r="54" spans="1:34" x14ac:dyDescent="0.25">
      <c r="A54" s="198" t="s">
        <v>69</v>
      </c>
      <c r="B54" s="173">
        <v>137</v>
      </c>
      <c r="C54" s="173">
        <v>432</v>
      </c>
      <c r="D54" s="173">
        <v>549</v>
      </c>
      <c r="E54" s="173">
        <v>330</v>
      </c>
      <c r="F54" s="173">
        <v>391</v>
      </c>
      <c r="G54" s="173">
        <v>716</v>
      </c>
      <c r="H54" s="199">
        <v>954</v>
      </c>
      <c r="I54" s="199">
        <v>807</v>
      </c>
      <c r="AG54" s="200" t="s">
        <v>239</v>
      </c>
    </row>
    <row r="55" spans="1:34" x14ac:dyDescent="0.25">
      <c r="A55" s="198" t="s">
        <v>70</v>
      </c>
      <c r="B55" s="173">
        <v>442</v>
      </c>
      <c r="C55" s="173">
        <v>1606</v>
      </c>
      <c r="D55" s="173">
        <v>1801</v>
      </c>
      <c r="E55" s="173">
        <v>1858</v>
      </c>
      <c r="F55" s="173">
        <v>1983</v>
      </c>
      <c r="G55" s="173">
        <v>2010</v>
      </c>
      <c r="H55" s="199">
        <v>2162</v>
      </c>
      <c r="I55" s="199">
        <v>2286</v>
      </c>
      <c r="AG55" s="200" t="s">
        <v>239</v>
      </c>
    </row>
    <row r="56" spans="1:34" s="202" customFormat="1" x14ac:dyDescent="0.25">
      <c r="A56" s="198" t="s">
        <v>71</v>
      </c>
      <c r="B56" s="173">
        <v>6945</v>
      </c>
      <c r="C56" s="173">
        <v>7584</v>
      </c>
      <c r="D56" s="173">
        <v>7657</v>
      </c>
      <c r="E56" s="173">
        <v>8994</v>
      </c>
      <c r="F56" s="173">
        <v>9411</v>
      </c>
      <c r="G56" s="173">
        <v>8292</v>
      </c>
      <c r="H56" s="199">
        <v>9223</v>
      </c>
      <c r="I56" s="199">
        <v>11356</v>
      </c>
      <c r="AG56" s="200" t="s">
        <v>239</v>
      </c>
    </row>
    <row r="57" spans="1:34" s="202" customFormat="1" x14ac:dyDescent="0.25">
      <c r="A57" s="198" t="s">
        <v>234</v>
      </c>
      <c r="B57" s="173">
        <v>897</v>
      </c>
      <c r="C57" s="173">
        <v>746</v>
      </c>
      <c r="D57" s="173">
        <v>849</v>
      </c>
      <c r="E57" s="173">
        <v>1367</v>
      </c>
      <c r="F57" s="173">
        <v>1124</v>
      </c>
      <c r="G57" s="173">
        <v>885</v>
      </c>
      <c r="H57" s="199">
        <v>1075</v>
      </c>
      <c r="I57" s="199">
        <v>1275</v>
      </c>
      <c r="AG57" s="200" t="s">
        <v>239</v>
      </c>
    </row>
    <row r="58" spans="1:34" s="202" customFormat="1" x14ac:dyDescent="0.25">
      <c r="A58" s="198" t="s">
        <v>235</v>
      </c>
      <c r="B58" s="173">
        <v>5910</v>
      </c>
      <c r="C58" s="173">
        <v>6922</v>
      </c>
      <c r="D58" s="173">
        <v>7144</v>
      </c>
      <c r="E58" s="173">
        <v>6584</v>
      </c>
      <c r="F58" s="173">
        <v>6703</v>
      </c>
      <c r="G58" s="173">
        <v>7659</v>
      </c>
      <c r="H58" s="199">
        <v>8160</v>
      </c>
      <c r="I58" s="199">
        <v>8326</v>
      </c>
      <c r="AG58" s="200" t="s">
        <v>239</v>
      </c>
    </row>
    <row r="59" spans="1:34" s="202" customFormat="1" ht="15.75" thickBot="1" x14ac:dyDescent="0.3">
      <c r="A59" s="203" t="s">
        <v>236</v>
      </c>
      <c r="B59" s="204">
        <v>1141</v>
      </c>
      <c r="C59" s="204">
        <v>855</v>
      </c>
      <c r="D59" s="204">
        <v>1265</v>
      </c>
      <c r="E59" s="204">
        <v>1520</v>
      </c>
      <c r="F59" s="204">
        <v>1402</v>
      </c>
      <c r="G59" s="204">
        <v>1419</v>
      </c>
      <c r="H59" s="205">
        <v>1605</v>
      </c>
      <c r="I59" s="205">
        <v>1609</v>
      </c>
      <c r="AG59" s="200" t="s">
        <v>239</v>
      </c>
    </row>
    <row r="60" spans="1:34" x14ac:dyDescent="0.25">
      <c r="A60" s="198" t="s">
        <v>208</v>
      </c>
      <c r="B60" s="173">
        <v>40909</v>
      </c>
      <c r="C60" s="173">
        <v>42311</v>
      </c>
      <c r="D60" s="173">
        <v>45491</v>
      </c>
      <c r="E60" s="173">
        <v>47853</v>
      </c>
      <c r="F60" s="173">
        <v>48598</v>
      </c>
      <c r="G60" s="173">
        <v>47080</v>
      </c>
      <c r="H60" s="199">
        <v>52162</v>
      </c>
      <c r="I60" s="199">
        <v>61389</v>
      </c>
    </row>
    <row r="61" spans="1:34" s="202" customFormat="1" ht="15.75" thickBot="1" x14ac:dyDescent="0.3">
      <c r="A61" s="98"/>
      <c r="B61" s="98"/>
      <c r="C61" s="98"/>
      <c r="D61" s="98"/>
      <c r="E61" s="98"/>
      <c r="F61" s="98"/>
      <c r="G61" s="98"/>
      <c r="H61" s="98"/>
      <c r="I61" s="98"/>
      <c r="J61" s="98"/>
    </row>
    <row r="62" spans="1:34" s="202" customFormat="1" ht="24" x14ac:dyDescent="0.25">
      <c r="A62" s="249"/>
      <c r="B62" s="194"/>
      <c r="C62" s="194"/>
      <c r="D62" s="194"/>
      <c r="E62" s="194"/>
      <c r="F62" s="194"/>
      <c r="G62" s="194"/>
      <c r="H62" s="195" t="s">
        <v>222</v>
      </c>
      <c r="I62" s="98"/>
      <c r="J62" s="206"/>
      <c r="K62" s="207"/>
      <c r="L62" s="207"/>
    </row>
    <row r="63" spans="1:34" s="202" customFormat="1" x14ac:dyDescent="0.25">
      <c r="A63" s="196"/>
      <c r="B63" s="170" t="s">
        <v>12</v>
      </c>
      <c r="C63" s="170" t="s">
        <v>13</v>
      </c>
      <c r="D63" s="170" t="s">
        <v>14</v>
      </c>
      <c r="E63" s="170" t="s">
        <v>15</v>
      </c>
      <c r="F63" s="170" t="s">
        <v>16</v>
      </c>
      <c r="G63" s="170" t="s">
        <v>17</v>
      </c>
      <c r="H63" s="197">
        <v>2021</v>
      </c>
      <c r="I63" s="197">
        <v>2022</v>
      </c>
      <c r="J63" s="98"/>
      <c r="K63" s="207"/>
      <c r="L63" s="207"/>
    </row>
    <row r="64" spans="1:34" s="202" customFormat="1" x14ac:dyDescent="0.25">
      <c r="A64" s="198" t="s">
        <v>64</v>
      </c>
      <c r="B64" s="208">
        <f>B50/B$60</f>
        <v>6.4875699723777158E-2</v>
      </c>
      <c r="C64" s="208">
        <f t="shared" ref="C64:G64" si="10">C50/C$60</f>
        <v>6.0835243790030961E-2</v>
      </c>
      <c r="D64" s="208">
        <f t="shared" si="10"/>
        <v>5.8297245609021567E-2</v>
      </c>
      <c r="E64" s="208">
        <f t="shared" si="10"/>
        <v>4.3424654671598437E-2</v>
      </c>
      <c r="F64" s="208">
        <f t="shared" si="10"/>
        <v>4.014568500761348E-2</v>
      </c>
      <c r="G64" s="208">
        <f t="shared" si="10"/>
        <v>3.8954970263381482E-2</v>
      </c>
      <c r="H64" s="208">
        <f>H50/H$60</f>
        <v>3.1977301483838809E-2</v>
      </c>
      <c r="I64" s="208">
        <f>I50/I$60</f>
        <v>3.7433416410106043E-2</v>
      </c>
      <c r="J64" s="98" t="s">
        <v>240</v>
      </c>
      <c r="K64" s="209"/>
      <c r="L64" s="207"/>
    </row>
    <row r="65" spans="1:12" s="202" customFormat="1" x14ac:dyDescent="0.25">
      <c r="A65" s="198" t="s">
        <v>232</v>
      </c>
      <c r="B65" s="208">
        <f t="shared" ref="B65:H74" si="11">B51/B$60</f>
        <v>0.21704270453934343</v>
      </c>
      <c r="C65" s="208">
        <f t="shared" si="11"/>
        <v>0.15761858618326205</v>
      </c>
      <c r="D65" s="208">
        <f t="shared" si="11"/>
        <v>0.22890242025895233</v>
      </c>
      <c r="E65" s="208">
        <f t="shared" si="11"/>
        <v>0.18097089001734479</v>
      </c>
      <c r="F65" s="208">
        <f t="shared" si="11"/>
        <v>0.17426643071731346</v>
      </c>
      <c r="G65" s="208">
        <f t="shared" si="11"/>
        <v>0.16728971962616823</v>
      </c>
      <c r="H65" s="208">
        <f t="shared" si="11"/>
        <v>0.16040412560868064</v>
      </c>
      <c r="I65" s="208">
        <f t="shared" ref="I65" si="12">I51/I$60</f>
        <v>0.16721236703643974</v>
      </c>
      <c r="J65" s="98" t="s">
        <v>241</v>
      </c>
      <c r="K65" s="209"/>
      <c r="L65" s="207"/>
    </row>
    <row r="66" spans="1:12" s="202" customFormat="1" x14ac:dyDescent="0.25">
      <c r="A66" s="198" t="s">
        <v>67</v>
      </c>
      <c r="B66" s="208">
        <f t="shared" si="11"/>
        <v>7.9737954973233272E-2</v>
      </c>
      <c r="C66" s="208">
        <f t="shared" si="11"/>
        <v>8.4115241899269694E-2</v>
      </c>
      <c r="D66" s="208">
        <f t="shared" si="11"/>
        <v>4.5503506188037196E-2</v>
      </c>
      <c r="E66" s="208">
        <f t="shared" si="11"/>
        <v>5.293294046350281E-2</v>
      </c>
      <c r="F66" s="208">
        <f t="shared" si="11"/>
        <v>5.3170912383225646E-2</v>
      </c>
      <c r="G66" s="208">
        <f t="shared" si="11"/>
        <v>6.5016992353440953E-2</v>
      </c>
      <c r="H66" s="208">
        <f t="shared" si="11"/>
        <v>6.5507457536137417E-2</v>
      </c>
      <c r="I66" s="208">
        <f t="shared" ref="I66" si="13">I52/I$60</f>
        <v>6.5467754809493559E-2</v>
      </c>
      <c r="J66" s="98" t="s">
        <v>241</v>
      </c>
      <c r="K66" s="209"/>
      <c r="L66" s="207"/>
    </row>
    <row r="67" spans="1:12" s="202" customFormat="1" x14ac:dyDescent="0.25">
      <c r="A67" s="198" t="s">
        <v>233</v>
      </c>
      <c r="B67" s="208">
        <f t="shared" si="11"/>
        <v>0.26013835586301304</v>
      </c>
      <c r="C67" s="208">
        <f t="shared" si="11"/>
        <v>0.26853536905296493</v>
      </c>
      <c r="D67" s="208">
        <f t="shared" si="11"/>
        <v>0.24380646721329494</v>
      </c>
      <c r="E67" s="208">
        <f t="shared" si="11"/>
        <v>0.29109982655214928</v>
      </c>
      <c r="F67" s="208">
        <f t="shared" si="11"/>
        <v>0.30001234618708589</v>
      </c>
      <c r="G67" s="208">
        <f t="shared" si="11"/>
        <v>0.2831138487680544</v>
      </c>
      <c r="H67" s="208">
        <f t="shared" si="11"/>
        <v>0.29776465626318011</v>
      </c>
      <c r="I67" s="208">
        <f t="shared" ref="I67" si="14">I53/I$60</f>
        <v>0.31191255762433007</v>
      </c>
      <c r="J67" s="98" t="s">
        <v>242</v>
      </c>
      <c r="K67" s="209"/>
      <c r="L67" s="207"/>
    </row>
    <row r="68" spans="1:12" s="202" customFormat="1" x14ac:dyDescent="0.25">
      <c r="A68" s="198" t="s">
        <v>69</v>
      </c>
      <c r="B68" s="208">
        <f t="shared" si="11"/>
        <v>3.3488963308807352E-3</v>
      </c>
      <c r="C68" s="208">
        <f t="shared" si="11"/>
        <v>1.0210110845879323E-2</v>
      </c>
      <c r="D68" s="208">
        <f t="shared" si="11"/>
        <v>1.2068321206392472E-2</v>
      </c>
      <c r="E68" s="208">
        <f t="shared" si="11"/>
        <v>6.8961193655570187E-3</v>
      </c>
      <c r="F68" s="208">
        <f t="shared" si="11"/>
        <v>8.0455985843038806E-3</v>
      </c>
      <c r="G68" s="208">
        <f t="shared" si="11"/>
        <v>1.5208156329651657E-2</v>
      </c>
      <c r="H68" s="208">
        <f t="shared" si="11"/>
        <v>1.8289176028526515E-2</v>
      </c>
      <c r="I68" s="208">
        <f t="shared" ref="I68" si="15">I54/I$60</f>
        <v>1.3145677564384499E-2</v>
      </c>
      <c r="J68" s="98" t="s">
        <v>242</v>
      </c>
      <c r="K68" s="209"/>
      <c r="L68" s="207"/>
    </row>
    <row r="69" spans="1:12" s="202" customFormat="1" x14ac:dyDescent="0.25">
      <c r="A69" s="198" t="s">
        <v>70</v>
      </c>
      <c r="B69" s="208">
        <f t="shared" si="11"/>
        <v>1.0804468454374343E-2</v>
      </c>
      <c r="C69" s="208">
        <f t="shared" si="11"/>
        <v>3.7957032450190255E-2</v>
      </c>
      <c r="D69" s="208">
        <f t="shared" si="11"/>
        <v>3.9590248620606276E-2</v>
      </c>
      <c r="E69" s="208">
        <f t="shared" si="11"/>
        <v>3.8827241761227094E-2</v>
      </c>
      <c r="F69" s="208">
        <f t="shared" si="11"/>
        <v>4.080414831886086E-2</v>
      </c>
      <c r="G69" s="208">
        <f t="shared" si="11"/>
        <v>4.2693288020390824E-2</v>
      </c>
      <c r="H69" s="208">
        <f t="shared" si="11"/>
        <v>4.1447797247038072E-2</v>
      </c>
      <c r="I69" s="208">
        <f t="shared" ref="I69" si="16">I55/I$60</f>
        <v>3.723794165078434E-2</v>
      </c>
      <c r="J69" s="98" t="s">
        <v>242</v>
      </c>
      <c r="K69" s="209"/>
      <c r="L69" s="207"/>
    </row>
    <row r="70" spans="1:12" s="202" customFormat="1" x14ac:dyDescent="0.25">
      <c r="A70" s="198" t="s">
        <v>71</v>
      </c>
      <c r="B70" s="208">
        <f t="shared" si="11"/>
        <v>0.16976704392676428</v>
      </c>
      <c r="C70" s="208">
        <f t="shared" si="11"/>
        <v>0.17924416818321476</v>
      </c>
      <c r="D70" s="208">
        <f t="shared" si="11"/>
        <v>0.16831900815545933</v>
      </c>
      <c r="E70" s="208">
        <f t="shared" si="11"/>
        <v>0.18795059870854491</v>
      </c>
      <c r="F70" s="208">
        <f t="shared" si="11"/>
        <v>0.19364994444215811</v>
      </c>
      <c r="G70" s="208">
        <f t="shared" si="11"/>
        <v>0.17612574341546305</v>
      </c>
      <c r="H70" s="208">
        <f t="shared" si="11"/>
        <v>0.17681453931981136</v>
      </c>
      <c r="I70" s="208">
        <f t="shared" ref="I70" si="17">I56/I$60</f>
        <v>0.18498428057143787</v>
      </c>
      <c r="J70" s="98" t="s">
        <v>242</v>
      </c>
      <c r="K70" s="209"/>
      <c r="L70" s="207"/>
    </row>
    <row r="71" spans="1:12" s="202" customFormat="1" x14ac:dyDescent="0.25">
      <c r="A71" s="198" t="s">
        <v>234</v>
      </c>
      <c r="B71" s="208">
        <f t="shared" si="11"/>
        <v>2.1926715392700871E-2</v>
      </c>
      <c r="C71" s="208">
        <f t="shared" si="11"/>
        <v>1.7631348821819385E-2</v>
      </c>
      <c r="D71" s="208">
        <f t="shared" si="11"/>
        <v>1.8663032248136993E-2</v>
      </c>
      <c r="E71" s="208">
        <f t="shared" si="11"/>
        <v>2.856665203853468E-2</v>
      </c>
      <c r="F71" s="208">
        <f t="shared" si="11"/>
        <v>2.3128523807564097E-2</v>
      </c>
      <c r="G71" s="208">
        <f t="shared" si="11"/>
        <v>1.8797790994052675E-2</v>
      </c>
      <c r="H71" s="208">
        <f t="shared" si="11"/>
        <v>2.0608872359188683E-2</v>
      </c>
      <c r="I71" s="208">
        <f t="shared" ref="I71" si="18">I57/I$60</f>
        <v>2.0769193177930901E-2</v>
      </c>
      <c r="J71" s="98" t="s">
        <v>242</v>
      </c>
      <c r="K71" s="209"/>
      <c r="L71" s="207"/>
    </row>
    <row r="72" spans="1:12" s="202" customFormat="1" x14ac:dyDescent="0.25">
      <c r="A72" s="198" t="s">
        <v>235</v>
      </c>
      <c r="B72" s="208">
        <f t="shared" si="11"/>
        <v>0.14446698770441713</v>
      </c>
      <c r="C72" s="208">
        <f t="shared" si="11"/>
        <v>0.1635981186925386</v>
      </c>
      <c r="D72" s="208">
        <f t="shared" si="11"/>
        <v>0.15704205227407619</v>
      </c>
      <c r="E72" s="208">
        <f t="shared" si="11"/>
        <v>0.1375880300085679</v>
      </c>
      <c r="F72" s="208">
        <f t="shared" si="11"/>
        <v>0.13792748672784888</v>
      </c>
      <c r="G72" s="208">
        <f t="shared" si="11"/>
        <v>0.1626805437553101</v>
      </c>
      <c r="H72" s="208">
        <f t="shared" si="11"/>
        <v>0.15643571948928339</v>
      </c>
      <c r="I72" s="208">
        <f t="shared" ref="I72" si="19">I58/I$60</f>
        <v>0.13562690384270798</v>
      </c>
      <c r="J72" s="98" t="s">
        <v>242</v>
      </c>
      <c r="K72" s="209"/>
      <c r="L72" s="207"/>
    </row>
    <row r="73" spans="1:12" s="202" customFormat="1" ht="15.75" thickBot="1" x14ac:dyDescent="0.3">
      <c r="A73" s="203" t="s">
        <v>236</v>
      </c>
      <c r="B73" s="208">
        <f t="shared" si="11"/>
        <v>2.7891173091495757E-2</v>
      </c>
      <c r="C73" s="208">
        <f t="shared" si="11"/>
        <v>2.0207511049136158E-2</v>
      </c>
      <c r="D73" s="208">
        <f t="shared" si="11"/>
        <v>2.7807698226022731E-2</v>
      </c>
      <c r="E73" s="208">
        <f t="shared" si="11"/>
        <v>3.1763943744383842E-2</v>
      </c>
      <c r="F73" s="208">
        <f t="shared" si="11"/>
        <v>2.884892382402568E-2</v>
      </c>
      <c r="G73" s="208">
        <f t="shared" si="11"/>
        <v>3.0140186915887851E-2</v>
      </c>
      <c r="H73" s="208">
        <f t="shared" si="11"/>
        <v>3.0769525708370077E-2</v>
      </c>
      <c r="I73" s="208">
        <f t="shared" ref="I73" si="20">I59/I$60</f>
        <v>2.6209907312384956E-2</v>
      </c>
      <c r="J73" s="98" t="s">
        <v>242</v>
      </c>
      <c r="K73" s="209"/>
      <c r="L73" s="207"/>
    </row>
    <row r="74" spans="1:12" s="202" customFormat="1" x14ac:dyDescent="0.25">
      <c r="A74" s="198" t="s">
        <v>208</v>
      </c>
      <c r="B74" s="208">
        <f t="shared" si="11"/>
        <v>1</v>
      </c>
      <c r="C74" s="208">
        <f t="shared" si="11"/>
        <v>1</v>
      </c>
      <c r="D74" s="208">
        <f t="shared" si="11"/>
        <v>1</v>
      </c>
      <c r="E74" s="208">
        <f t="shared" si="11"/>
        <v>1</v>
      </c>
      <c r="F74" s="208">
        <f t="shared" si="11"/>
        <v>1</v>
      </c>
      <c r="G74" s="208">
        <f t="shared" si="11"/>
        <v>1</v>
      </c>
      <c r="H74" s="208">
        <f t="shared" si="11"/>
        <v>1</v>
      </c>
      <c r="I74" s="208">
        <f t="shared" ref="I74" si="21">I60/I$60</f>
        <v>1</v>
      </c>
      <c r="J74" s="98"/>
      <c r="K74" s="209"/>
      <c r="L74" s="207"/>
    </row>
    <row r="75" spans="1:12" ht="15.75" thickBot="1" x14ac:dyDescent="0.3">
      <c r="J75" s="210"/>
      <c r="K75" s="210"/>
      <c r="L75" s="210"/>
    </row>
    <row r="76" spans="1:12" ht="24" x14ac:dyDescent="0.25">
      <c r="A76" s="249"/>
      <c r="B76" s="194"/>
      <c r="C76" s="194"/>
      <c r="D76" s="194"/>
      <c r="E76" s="194"/>
      <c r="F76" s="194"/>
      <c r="G76" s="195" t="s">
        <v>222</v>
      </c>
      <c r="H76" s="195" t="s">
        <v>222</v>
      </c>
      <c r="I76" s="195" t="s">
        <v>222</v>
      </c>
      <c r="J76" s="210"/>
      <c r="K76" s="210"/>
      <c r="L76" s="210"/>
    </row>
    <row r="77" spans="1:12" x14ac:dyDescent="0.25">
      <c r="A77" s="196"/>
      <c r="B77" s="170" t="s">
        <v>12</v>
      </c>
      <c r="C77" s="170" t="s">
        <v>13</v>
      </c>
      <c r="D77" s="170" t="s">
        <v>14</v>
      </c>
      <c r="E77" s="170" t="s">
        <v>15</v>
      </c>
      <c r="F77" s="170" t="s">
        <v>16</v>
      </c>
      <c r="G77" s="170" t="s">
        <v>17</v>
      </c>
      <c r="H77" s="170" t="s">
        <v>243</v>
      </c>
      <c r="I77" s="170" t="s">
        <v>257</v>
      </c>
      <c r="J77" s="210"/>
      <c r="K77" s="210"/>
      <c r="L77" s="210"/>
    </row>
    <row r="78" spans="1:12" x14ac:dyDescent="0.25">
      <c r="A78" s="198" t="s">
        <v>244</v>
      </c>
      <c r="B78" s="208">
        <f>SUM(B64)</f>
        <v>6.4875699723777158E-2</v>
      </c>
      <c r="C78" s="208">
        <f t="shared" ref="C78:G78" si="22">SUM(C64)</f>
        <v>6.0835243790030961E-2</v>
      </c>
      <c r="D78" s="208">
        <f t="shared" si="22"/>
        <v>5.8297245609021567E-2</v>
      </c>
      <c r="E78" s="208">
        <f t="shared" si="22"/>
        <v>4.3424654671598437E-2</v>
      </c>
      <c r="F78" s="208">
        <f t="shared" si="22"/>
        <v>4.014568500761348E-2</v>
      </c>
      <c r="G78" s="208">
        <f t="shared" si="22"/>
        <v>3.8954970263381482E-2</v>
      </c>
      <c r="H78" s="208">
        <f>SUM(H64)</f>
        <v>3.1977301483838809E-2</v>
      </c>
      <c r="I78" s="208">
        <f>SUM(I64)</f>
        <v>3.7433416410106043E-2</v>
      </c>
      <c r="J78" s="98" t="s">
        <v>240</v>
      </c>
      <c r="K78" s="210"/>
      <c r="L78" s="210"/>
    </row>
    <row r="79" spans="1:12" x14ac:dyDescent="0.25">
      <c r="A79" s="198" t="s">
        <v>245</v>
      </c>
      <c r="B79" s="208">
        <f>SUM(B65:B66)</f>
        <v>0.29678065951257671</v>
      </c>
      <c r="C79" s="208">
        <f t="shared" ref="C79:G79" si="23">SUM(C65:C66)</f>
        <v>0.24173382808253174</v>
      </c>
      <c r="D79" s="208">
        <f t="shared" si="23"/>
        <v>0.27440592644698952</v>
      </c>
      <c r="E79" s="208">
        <f t="shared" si="23"/>
        <v>0.23390383048084759</v>
      </c>
      <c r="F79" s="208">
        <f t="shared" si="23"/>
        <v>0.22743734310053909</v>
      </c>
      <c r="G79" s="208">
        <f t="shared" si="23"/>
        <v>0.23230671197960917</v>
      </c>
      <c r="H79" s="208">
        <f>SUM(H65:H66)</f>
        <v>0.22591158314481807</v>
      </c>
      <c r="I79" s="208">
        <f>SUM(I65:I66)</f>
        <v>0.23268012184593329</v>
      </c>
      <c r="J79" s="98" t="s">
        <v>241</v>
      </c>
      <c r="K79" s="210"/>
      <c r="L79" s="210"/>
    </row>
    <row r="80" spans="1:12" x14ac:dyDescent="0.25">
      <c r="A80" s="198" t="s">
        <v>246</v>
      </c>
      <c r="B80" s="208">
        <f>SUM(B67:B73)</f>
        <v>0.63834364076364614</v>
      </c>
      <c r="C80" s="208">
        <f t="shared" ref="C80:H80" si="24">SUM(C67:C73)</f>
        <v>0.69738365909574351</v>
      </c>
      <c r="D80" s="208">
        <f t="shared" si="24"/>
        <v>0.66729682794398881</v>
      </c>
      <c r="E80" s="208">
        <f t="shared" si="24"/>
        <v>0.72269241217896474</v>
      </c>
      <c r="F80" s="208">
        <f t="shared" si="24"/>
        <v>0.7324169718918474</v>
      </c>
      <c r="G80" s="208">
        <f t="shared" si="24"/>
        <v>0.72875955819881055</v>
      </c>
      <c r="H80" s="208">
        <f t="shared" si="24"/>
        <v>0.74213028641539824</v>
      </c>
      <c r="I80" s="208">
        <f t="shared" ref="I80" si="25">SUM(I67:I73)</f>
        <v>0.72988646174396066</v>
      </c>
      <c r="J80" s="98" t="s">
        <v>242</v>
      </c>
      <c r="K80" s="210"/>
      <c r="L80" s="210"/>
    </row>
    <row r="81" spans="1:23" x14ac:dyDescent="0.25">
      <c r="A81" s="198" t="s">
        <v>208</v>
      </c>
      <c r="B81" s="208">
        <f>SUM(B78:B80)</f>
        <v>1</v>
      </c>
      <c r="C81" s="208">
        <f t="shared" ref="C81:H81" si="26">SUM(C78:C80)</f>
        <v>0.99995273096830628</v>
      </c>
      <c r="D81" s="208">
        <f t="shared" si="26"/>
        <v>0.99999999999999989</v>
      </c>
      <c r="E81" s="208">
        <f t="shared" si="26"/>
        <v>1.0000208973314106</v>
      </c>
      <c r="F81" s="208">
        <f t="shared" si="26"/>
        <v>1</v>
      </c>
      <c r="G81" s="208">
        <f t="shared" si="26"/>
        <v>1.0000212404418012</v>
      </c>
      <c r="H81" s="208">
        <f t="shared" si="26"/>
        <v>1.0000191710440551</v>
      </c>
      <c r="I81" s="208">
        <f t="shared" ref="I81" si="27">SUM(I78:I80)</f>
        <v>1</v>
      </c>
      <c r="K81" s="210"/>
      <c r="L81" s="210"/>
    </row>
    <row r="82" spans="1:23" x14ac:dyDescent="0.25">
      <c r="K82" s="210"/>
      <c r="L82" s="210"/>
    </row>
    <row r="83" spans="1:23" x14ac:dyDescent="0.25">
      <c r="K83" s="210"/>
      <c r="L83" s="210"/>
    </row>
    <row r="84" spans="1:23" x14ac:dyDescent="0.25">
      <c r="A84" s="198" t="s">
        <v>247</v>
      </c>
      <c r="B84" s="208">
        <f>B122</f>
        <v>0.11131881541661889</v>
      </c>
      <c r="C84" s="208">
        <f t="shared" ref="C84:F84" si="28">C122</f>
        <v>0.1058163192080698</v>
      </c>
      <c r="D84" s="208">
        <f t="shared" si="28"/>
        <v>9.0837480353762934E-2</v>
      </c>
      <c r="E84" s="208">
        <f t="shared" si="28"/>
        <v>9.7537644488275413E-2</v>
      </c>
      <c r="F84" s="208">
        <f t="shared" si="28"/>
        <v>9.3656789622619543E-2</v>
      </c>
      <c r="G84" s="208">
        <f>G122</f>
        <v>9.7522280094068672E-2</v>
      </c>
      <c r="H84" s="208">
        <f>H122</f>
        <v>8.3847361677942642E-2</v>
      </c>
      <c r="I84" s="208">
        <f>I122</f>
        <v>8.5650548412369229E-2</v>
      </c>
      <c r="J84" s="98" t="s">
        <v>240</v>
      </c>
      <c r="K84" s="210"/>
      <c r="L84" s="210"/>
    </row>
    <row r="85" spans="1:23" x14ac:dyDescent="0.25">
      <c r="A85" s="198" t="s">
        <v>248</v>
      </c>
      <c r="B85" s="208">
        <f>SUM(B123:B124)</f>
        <v>0.2737752043373573</v>
      </c>
      <c r="C85" s="208">
        <f t="shared" ref="C85:H85" si="29">SUM(C123:C124)</f>
        <v>0.27643662444409534</v>
      </c>
      <c r="D85" s="208">
        <f t="shared" si="29"/>
        <v>0.27989307967132449</v>
      </c>
      <c r="E85" s="208">
        <f t="shared" si="29"/>
        <v>0.27694355678994709</v>
      </c>
      <c r="F85" s="208">
        <f t="shared" si="29"/>
        <v>0.27298482697161253</v>
      </c>
      <c r="G85" s="208">
        <f t="shared" si="29"/>
        <v>0.25883679289077527</v>
      </c>
      <c r="H85" s="208">
        <f t="shared" si="29"/>
        <v>0.25856134142934667</v>
      </c>
      <c r="I85" s="208">
        <f t="shared" ref="I85" si="30">SUM(I123:I124)</f>
        <v>0.25713310521222177</v>
      </c>
      <c r="J85" s="98" t="s">
        <v>241</v>
      </c>
    </row>
    <row r="86" spans="1:23" x14ac:dyDescent="0.25">
      <c r="A86" s="198" t="s">
        <v>249</v>
      </c>
      <c r="B86" s="208">
        <f>SUM(B125:B131)</f>
        <v>0.61490188530900391</v>
      </c>
      <c r="C86" s="208">
        <f t="shared" ref="C86:H86" si="31">SUM(C125:C131)</f>
        <v>0.61774511686362144</v>
      </c>
      <c r="D86" s="208">
        <f t="shared" si="31"/>
        <v>0.62926570672321303</v>
      </c>
      <c r="E86" s="208">
        <f t="shared" si="31"/>
        <v>0.62552054111882804</v>
      </c>
      <c r="F86" s="208">
        <f t="shared" si="31"/>
        <v>0.633358383405768</v>
      </c>
      <c r="G86" s="208">
        <f t="shared" si="31"/>
        <v>0.64364092701515596</v>
      </c>
      <c r="H86" s="208">
        <f t="shared" si="31"/>
        <v>0.65758969139033296</v>
      </c>
      <c r="I86" s="208">
        <f t="shared" ref="I86" si="32">SUM(I125:I131)</f>
        <v>0.65721634637540904</v>
      </c>
      <c r="J86" s="98" t="s">
        <v>242</v>
      </c>
    </row>
    <row r="87" spans="1:23" x14ac:dyDescent="0.25">
      <c r="A87" s="198" t="s">
        <v>208</v>
      </c>
      <c r="B87" s="208">
        <f>SUM(B84:B86)</f>
        <v>0.99999590506298008</v>
      </c>
      <c r="C87" s="208">
        <f t="shared" ref="C87:H87" si="33">SUM(C84:C86)</f>
        <v>0.99999806051578655</v>
      </c>
      <c r="D87" s="208">
        <f t="shared" si="33"/>
        <v>0.99999626674830044</v>
      </c>
      <c r="E87" s="208">
        <f t="shared" si="33"/>
        <v>1.0000017423970506</v>
      </c>
      <c r="F87" s="208">
        <f t="shared" si="33"/>
        <v>1</v>
      </c>
      <c r="G87" s="208">
        <f t="shared" si="33"/>
        <v>0.99999999999999989</v>
      </c>
      <c r="H87" s="208">
        <f t="shared" si="33"/>
        <v>0.99999839449762229</v>
      </c>
      <c r="I87" s="208">
        <f t="shared" ref="I87" si="34">SUM(I84:I86)</f>
        <v>1</v>
      </c>
    </row>
    <row r="92" spans="1:23" x14ac:dyDescent="0.25">
      <c r="B92" s="98" t="s">
        <v>250</v>
      </c>
      <c r="C92" s="98" t="s">
        <v>251</v>
      </c>
      <c r="D92" s="98" t="s">
        <v>252</v>
      </c>
      <c r="E92" s="98" t="s">
        <v>253</v>
      </c>
      <c r="F92" s="98" t="s">
        <v>254</v>
      </c>
      <c r="G92" s="98" t="s">
        <v>2</v>
      </c>
      <c r="H92" s="98" t="s">
        <v>3</v>
      </c>
      <c r="I92" s="98" t="s">
        <v>4</v>
      </c>
      <c r="J92" s="98" t="s">
        <v>5</v>
      </c>
      <c r="K92" s="98" t="s">
        <v>6</v>
      </c>
      <c r="L92" s="98" t="s">
        <v>7</v>
      </c>
      <c r="M92" s="98" t="s">
        <v>8</v>
      </c>
      <c r="N92" s="98" t="s">
        <v>9</v>
      </c>
      <c r="O92" s="98" t="s">
        <v>10</v>
      </c>
      <c r="P92" s="98" t="s">
        <v>11</v>
      </c>
      <c r="Q92" s="98" t="s">
        <v>12</v>
      </c>
      <c r="R92" s="98" t="s">
        <v>13</v>
      </c>
      <c r="S92" s="170" t="s">
        <v>14</v>
      </c>
      <c r="T92" s="170" t="s">
        <v>15</v>
      </c>
      <c r="U92" s="170" t="s">
        <v>16</v>
      </c>
      <c r="V92" s="170" t="s">
        <v>17</v>
      </c>
      <c r="W92" s="170" t="s">
        <v>243</v>
      </c>
    </row>
    <row r="93" spans="1:23" x14ac:dyDescent="0.25">
      <c r="B93" s="208">
        <v>0.19605493133583021</v>
      </c>
      <c r="C93" s="208">
        <v>0.10919970082273747</v>
      </c>
      <c r="D93" s="208">
        <v>0.10062224113173429</v>
      </c>
      <c r="E93" s="208">
        <v>0.10872902730562561</v>
      </c>
      <c r="F93" s="208">
        <v>0.10237053421166514</v>
      </c>
      <c r="G93" s="208">
        <v>7.8809994425016475E-2</v>
      </c>
      <c r="H93" s="208">
        <v>7.4427306744546867E-2</v>
      </c>
      <c r="I93" s="208">
        <v>7.9975553324311346E-2</v>
      </c>
      <c r="J93" s="208">
        <v>0.11922149051313816</v>
      </c>
      <c r="K93" s="208">
        <v>9.5883368220043327E-2</v>
      </c>
      <c r="L93" s="208">
        <v>7.2935542324618172E-2</v>
      </c>
      <c r="M93" s="208">
        <v>7.5317959048678551E-2</v>
      </c>
      <c r="N93" s="208">
        <v>5.7234094816998281E-2</v>
      </c>
      <c r="O93" s="208">
        <v>6.5403922484240012E-2</v>
      </c>
      <c r="P93" s="208">
        <v>6.3132850107895752E-2</v>
      </c>
      <c r="Q93" s="208">
        <v>6.4875699723777158E-2</v>
      </c>
      <c r="R93" s="208">
        <v>6.0835243790030961E-2</v>
      </c>
      <c r="S93" s="208">
        <v>5.8297245609021567E-2</v>
      </c>
      <c r="T93" s="208">
        <v>4.3424654671598437E-2</v>
      </c>
      <c r="U93" s="208">
        <v>4.014568500761348E-2</v>
      </c>
      <c r="V93" s="208">
        <v>3.8954970263381482E-2</v>
      </c>
      <c r="W93" s="208">
        <f>H78</f>
        <v>3.1977301483838809E-2</v>
      </c>
    </row>
    <row r="108" spans="1:9" x14ac:dyDescent="0.25">
      <c r="A108" s="4" t="s">
        <v>224</v>
      </c>
    </row>
    <row r="109" spans="1:9" ht="15.75" thickBot="1" x14ac:dyDescent="0.3"/>
    <row r="110" spans="1:9" ht="15.75" thickBot="1" x14ac:dyDescent="0.3">
      <c r="A110" s="211" t="s">
        <v>255</v>
      </c>
      <c r="B110" s="212" t="s">
        <v>12</v>
      </c>
      <c r="C110" s="213" t="s">
        <v>13</v>
      </c>
      <c r="D110" s="213" t="s">
        <v>14</v>
      </c>
      <c r="E110" s="213" t="s">
        <v>15</v>
      </c>
      <c r="F110" s="213" t="s">
        <v>16</v>
      </c>
      <c r="G110" s="214" t="s">
        <v>17</v>
      </c>
      <c r="H110" s="214" t="s">
        <v>243</v>
      </c>
      <c r="I110" s="214" t="s">
        <v>257</v>
      </c>
    </row>
    <row r="111" spans="1:9" ht="15.75" thickBot="1" x14ac:dyDescent="0.3">
      <c r="A111" s="215" t="s">
        <v>208</v>
      </c>
      <c r="B111" s="216">
        <v>488408</v>
      </c>
      <c r="C111" s="217">
        <v>515601</v>
      </c>
      <c r="D111" s="217">
        <v>535726</v>
      </c>
      <c r="E111" s="217">
        <v>573922</v>
      </c>
      <c r="F111" s="217">
        <v>601462</v>
      </c>
      <c r="G111" s="218">
        <v>588081</v>
      </c>
      <c r="H111" s="218">
        <v>622858</v>
      </c>
      <c r="I111" s="218">
        <v>694368</v>
      </c>
    </row>
    <row r="112" spans="1:9" x14ac:dyDescent="0.25">
      <c r="A112" s="219" t="s">
        <v>64</v>
      </c>
      <c r="B112" s="220">
        <v>54369</v>
      </c>
      <c r="C112" s="221">
        <v>54559</v>
      </c>
      <c r="D112" s="221">
        <v>48664</v>
      </c>
      <c r="E112" s="221">
        <v>55979</v>
      </c>
      <c r="F112" s="221">
        <v>56331</v>
      </c>
      <c r="G112" s="222">
        <v>57351</v>
      </c>
      <c r="H112" s="222">
        <v>52225</v>
      </c>
      <c r="I112" s="222">
        <v>59473</v>
      </c>
    </row>
    <row r="113" spans="1:9" x14ac:dyDescent="0.25">
      <c r="A113" s="223" t="s">
        <v>232</v>
      </c>
      <c r="B113" s="224">
        <v>94027</v>
      </c>
      <c r="C113" s="173">
        <v>101425</v>
      </c>
      <c r="D113" s="173">
        <v>109870</v>
      </c>
      <c r="E113" s="173">
        <v>123187</v>
      </c>
      <c r="F113" s="173">
        <v>125196</v>
      </c>
      <c r="G113" s="199">
        <v>116703</v>
      </c>
      <c r="H113" s="199">
        <v>121890</v>
      </c>
      <c r="I113" s="199">
        <v>132366</v>
      </c>
    </row>
    <row r="114" spans="1:9" x14ac:dyDescent="0.25">
      <c r="A114" s="223" t="s">
        <v>67</v>
      </c>
      <c r="B114" s="224">
        <v>39687</v>
      </c>
      <c r="C114" s="173">
        <v>41106</v>
      </c>
      <c r="D114" s="173">
        <v>40076</v>
      </c>
      <c r="E114" s="173">
        <v>35757</v>
      </c>
      <c r="F114" s="173">
        <v>38994</v>
      </c>
      <c r="G114" s="199">
        <v>35514</v>
      </c>
      <c r="H114" s="199">
        <v>39157</v>
      </c>
      <c r="I114" s="199">
        <v>46179</v>
      </c>
    </row>
    <row r="115" spans="1:9" x14ac:dyDescent="0.25">
      <c r="A115" s="223" t="s">
        <v>233</v>
      </c>
      <c r="B115" s="224">
        <v>102856</v>
      </c>
      <c r="C115" s="173">
        <v>113050</v>
      </c>
      <c r="D115" s="173">
        <v>122945</v>
      </c>
      <c r="E115" s="173">
        <v>131737</v>
      </c>
      <c r="F115" s="173">
        <v>140322</v>
      </c>
      <c r="G115" s="199">
        <v>130471</v>
      </c>
      <c r="H115" s="199">
        <v>138894</v>
      </c>
      <c r="I115" s="199">
        <v>154073</v>
      </c>
    </row>
    <row r="116" spans="1:9" x14ac:dyDescent="0.25">
      <c r="A116" s="223" t="s">
        <v>69</v>
      </c>
      <c r="B116" s="224">
        <v>16478</v>
      </c>
      <c r="C116" s="173">
        <v>18165</v>
      </c>
      <c r="D116" s="173">
        <v>20974</v>
      </c>
      <c r="E116" s="173">
        <v>22612</v>
      </c>
      <c r="F116" s="173">
        <v>24365</v>
      </c>
      <c r="G116" s="199">
        <v>26732</v>
      </c>
      <c r="H116" s="199">
        <v>31249</v>
      </c>
      <c r="I116" s="199">
        <v>37197</v>
      </c>
    </row>
    <row r="117" spans="1:9" x14ac:dyDescent="0.25">
      <c r="A117" s="223" t="s">
        <v>70</v>
      </c>
      <c r="B117" s="224">
        <v>17045</v>
      </c>
      <c r="C117" s="173">
        <v>17582</v>
      </c>
      <c r="D117" s="173">
        <v>19313</v>
      </c>
      <c r="E117" s="173">
        <v>19276</v>
      </c>
      <c r="F117" s="173">
        <v>19293</v>
      </c>
      <c r="G117" s="199">
        <v>20636</v>
      </c>
      <c r="H117" s="199">
        <v>21978</v>
      </c>
      <c r="I117" s="199">
        <v>22911</v>
      </c>
    </row>
    <row r="118" spans="1:9" x14ac:dyDescent="0.25">
      <c r="A118" s="223" t="s">
        <v>71</v>
      </c>
      <c r="B118" s="224">
        <v>61518</v>
      </c>
      <c r="C118" s="173">
        <v>59635</v>
      </c>
      <c r="D118" s="173">
        <v>59432</v>
      </c>
      <c r="E118" s="173">
        <v>66152</v>
      </c>
      <c r="F118" s="173">
        <v>68258</v>
      </c>
      <c r="G118" s="199">
        <v>69940</v>
      </c>
      <c r="H118" s="199">
        <v>75298</v>
      </c>
      <c r="I118" s="199">
        <v>91199</v>
      </c>
    </row>
    <row r="119" spans="1:9" x14ac:dyDescent="0.25">
      <c r="A119" s="223" t="s">
        <v>234</v>
      </c>
      <c r="B119" s="224">
        <v>18012</v>
      </c>
      <c r="C119" s="173">
        <v>20082</v>
      </c>
      <c r="D119" s="173">
        <v>22054</v>
      </c>
      <c r="E119" s="173">
        <v>23822</v>
      </c>
      <c r="F119" s="173">
        <v>26298</v>
      </c>
      <c r="G119" s="199">
        <v>24251</v>
      </c>
      <c r="H119" s="199">
        <v>28459</v>
      </c>
      <c r="I119" s="199">
        <v>32730</v>
      </c>
    </row>
    <row r="120" spans="1:9" x14ac:dyDescent="0.25">
      <c r="A120" s="223" t="s">
        <v>235</v>
      </c>
      <c r="B120" s="224">
        <v>69360</v>
      </c>
      <c r="C120" s="173">
        <v>73676</v>
      </c>
      <c r="D120" s="173">
        <v>74933</v>
      </c>
      <c r="E120" s="173">
        <v>76943</v>
      </c>
      <c r="F120" s="173">
        <v>82218</v>
      </c>
      <c r="G120" s="199">
        <v>88928</v>
      </c>
      <c r="H120" s="199">
        <v>93220</v>
      </c>
      <c r="I120" s="199">
        <v>94587</v>
      </c>
    </row>
    <row r="121" spans="1:9" ht="15.75" thickBot="1" x14ac:dyDescent="0.3">
      <c r="A121" s="225" t="s">
        <v>236</v>
      </c>
      <c r="B121" s="226">
        <v>15054</v>
      </c>
      <c r="C121" s="204">
        <v>16320</v>
      </c>
      <c r="D121" s="204">
        <v>17463</v>
      </c>
      <c r="E121" s="204">
        <v>18458</v>
      </c>
      <c r="F121" s="204">
        <v>20187</v>
      </c>
      <c r="G121" s="205">
        <v>17555</v>
      </c>
      <c r="H121" s="205">
        <v>20487</v>
      </c>
      <c r="I121" s="205">
        <v>23653</v>
      </c>
    </row>
    <row r="122" spans="1:9" x14ac:dyDescent="0.25">
      <c r="A122" s="377" t="s">
        <v>64</v>
      </c>
      <c r="B122" s="378">
        <f>B112/B$111</f>
        <v>0.11131881541661889</v>
      </c>
      <c r="C122" s="378">
        <f t="shared" ref="C122:H131" si="35">C112/C$111</f>
        <v>0.1058163192080698</v>
      </c>
      <c r="D122" s="378">
        <f t="shared" si="35"/>
        <v>9.0837480353762934E-2</v>
      </c>
      <c r="E122" s="378">
        <f t="shared" si="35"/>
        <v>9.7537644488275413E-2</v>
      </c>
      <c r="F122" s="378">
        <f t="shared" si="35"/>
        <v>9.3656789622619543E-2</v>
      </c>
      <c r="G122" s="378">
        <f t="shared" si="35"/>
        <v>9.7522280094068672E-2</v>
      </c>
      <c r="H122" s="378">
        <f t="shared" si="35"/>
        <v>8.3847361677942642E-2</v>
      </c>
      <c r="I122" s="379">
        <f t="shared" ref="I122" si="36">I112/I$111</f>
        <v>8.5650548412369229E-2</v>
      </c>
    </row>
    <row r="123" spans="1:9" x14ac:dyDescent="0.25">
      <c r="A123" s="198" t="s">
        <v>232</v>
      </c>
      <c r="B123" s="380">
        <f t="shared" ref="B123:G131" si="37">B113/B$111</f>
        <v>0.19251732158359405</v>
      </c>
      <c r="C123" s="380">
        <f t="shared" si="37"/>
        <v>0.19671218636115911</v>
      </c>
      <c r="D123" s="380">
        <f t="shared" si="37"/>
        <v>0.20508618211548441</v>
      </c>
      <c r="E123" s="380">
        <f t="shared" si="37"/>
        <v>0.21464066545628152</v>
      </c>
      <c r="F123" s="380">
        <f t="shared" si="37"/>
        <v>0.20815280100820999</v>
      </c>
      <c r="G123" s="380">
        <f t="shared" si="37"/>
        <v>0.19844715268815011</v>
      </c>
      <c r="H123" s="380">
        <f t="shared" si="35"/>
        <v>0.19569468482382824</v>
      </c>
      <c r="I123" s="381">
        <f t="shared" ref="I123" si="38">I113/I$111</f>
        <v>0.19062802433291856</v>
      </c>
    </row>
    <row r="124" spans="1:9" x14ac:dyDescent="0.25">
      <c r="A124" s="198" t="s">
        <v>67</v>
      </c>
      <c r="B124" s="380">
        <f t="shared" si="37"/>
        <v>8.125788275376325E-2</v>
      </c>
      <c r="C124" s="380">
        <f t="shared" si="37"/>
        <v>7.9724438082936222E-2</v>
      </c>
      <c r="D124" s="380">
        <f t="shared" si="37"/>
        <v>7.4806897555840107E-2</v>
      </c>
      <c r="E124" s="380">
        <f t="shared" si="37"/>
        <v>6.2302891333665553E-2</v>
      </c>
      <c r="F124" s="380">
        <f t="shared" si="37"/>
        <v>6.4832025963402512E-2</v>
      </c>
      <c r="G124" s="380">
        <f t="shared" si="37"/>
        <v>6.0389640202625147E-2</v>
      </c>
      <c r="H124" s="380">
        <f t="shared" si="35"/>
        <v>6.2866656605518434E-2</v>
      </c>
      <c r="I124" s="381">
        <f t="shared" ref="I124" si="39">I114/I$111</f>
        <v>6.6505080879303194E-2</v>
      </c>
    </row>
    <row r="125" spans="1:9" x14ac:dyDescent="0.25">
      <c r="A125" s="198" t="s">
        <v>233</v>
      </c>
      <c r="B125" s="380">
        <f t="shared" si="37"/>
        <v>0.21059442105780413</v>
      </c>
      <c r="C125" s="380">
        <f t="shared" si="37"/>
        <v>0.21925869034388995</v>
      </c>
      <c r="D125" s="380">
        <f t="shared" si="37"/>
        <v>0.22949231510137644</v>
      </c>
      <c r="E125" s="380">
        <f t="shared" si="37"/>
        <v>0.22953816023780235</v>
      </c>
      <c r="F125" s="380">
        <f t="shared" si="37"/>
        <v>0.23330152195816195</v>
      </c>
      <c r="G125" s="380">
        <f t="shared" si="37"/>
        <v>0.22185889358778807</v>
      </c>
      <c r="H125" s="380">
        <f t="shared" si="35"/>
        <v>0.22299464725507259</v>
      </c>
      <c r="I125" s="381">
        <f t="shared" ref="I125" si="40">I115/I$111</f>
        <v>0.22188954560117977</v>
      </c>
    </row>
    <row r="126" spans="1:9" x14ac:dyDescent="0.25">
      <c r="A126" s="198" t="s">
        <v>69</v>
      </c>
      <c r="B126" s="380">
        <f t="shared" si="37"/>
        <v>3.3738186106697682E-2</v>
      </c>
      <c r="C126" s="380">
        <f t="shared" si="37"/>
        <v>3.5230730739467149E-2</v>
      </c>
      <c r="D126" s="380">
        <f t="shared" si="37"/>
        <v>3.9150610573315467E-2</v>
      </c>
      <c r="E126" s="380">
        <f t="shared" si="37"/>
        <v>3.939908210523381E-2</v>
      </c>
      <c r="F126" s="380">
        <f t="shared" si="37"/>
        <v>4.0509624880707341E-2</v>
      </c>
      <c r="G126" s="380">
        <f t="shared" si="37"/>
        <v>4.5456323193573678E-2</v>
      </c>
      <c r="H126" s="380">
        <f t="shared" si="35"/>
        <v>5.0170343802279173E-2</v>
      </c>
      <c r="I126" s="381">
        <f t="shared" ref="I126" si="41">I116/I$111</f>
        <v>5.3569576939029445E-2</v>
      </c>
    </row>
    <row r="127" spans="1:9" x14ac:dyDescent="0.25">
      <c r="A127" s="198" t="s">
        <v>70</v>
      </c>
      <c r="B127" s="380">
        <f t="shared" si="37"/>
        <v>3.4899100751830434E-2</v>
      </c>
      <c r="C127" s="380">
        <f t="shared" si="37"/>
        <v>3.4100011442956858E-2</v>
      </c>
      <c r="D127" s="380">
        <f t="shared" si="37"/>
        <v>3.6050145036828525E-2</v>
      </c>
      <c r="E127" s="380">
        <f t="shared" si="37"/>
        <v>3.3586445544864979E-2</v>
      </c>
      <c r="F127" s="380">
        <f t="shared" si="37"/>
        <v>3.2076839434577745E-2</v>
      </c>
      <c r="G127" s="380">
        <f t="shared" si="37"/>
        <v>3.5090404213025075E-2</v>
      </c>
      <c r="H127" s="380">
        <f t="shared" si="35"/>
        <v>3.5285731258167995E-2</v>
      </c>
      <c r="I127" s="381">
        <f t="shared" ref="I127" si="42">I117/I$111</f>
        <v>3.2995472141573341E-2</v>
      </c>
    </row>
    <row r="128" spans="1:9" x14ac:dyDescent="0.25">
      <c r="A128" s="198" t="s">
        <v>71</v>
      </c>
      <c r="B128" s="380">
        <f t="shared" si="37"/>
        <v>0.12595616779413932</v>
      </c>
      <c r="C128" s="380">
        <f t="shared" si="37"/>
        <v>0.11566114107614221</v>
      </c>
      <c r="D128" s="380">
        <f t="shared" si="37"/>
        <v>0.11093730750420924</v>
      </c>
      <c r="E128" s="380">
        <f t="shared" si="37"/>
        <v>0.11526304968270949</v>
      </c>
      <c r="F128" s="380">
        <f t="shared" si="37"/>
        <v>0.1134868038213553</v>
      </c>
      <c r="G128" s="380">
        <f t="shared" si="37"/>
        <v>0.11892919512788204</v>
      </c>
      <c r="H128" s="380">
        <f t="shared" si="35"/>
        <v>0.12089111803974582</v>
      </c>
      <c r="I128" s="381">
        <f t="shared" ref="I128" si="43">I118/I$111</f>
        <v>0.13134101801926357</v>
      </c>
    </row>
    <row r="129" spans="1:9" x14ac:dyDescent="0.25">
      <c r="A129" s="198" t="s">
        <v>234</v>
      </c>
      <c r="B129" s="380">
        <f t="shared" si="37"/>
        <v>3.6879002800936922E-2</v>
      </c>
      <c r="C129" s="380">
        <f t="shared" si="37"/>
        <v>3.8948721976877466E-2</v>
      </c>
      <c r="D129" s="380">
        <f t="shared" si="37"/>
        <v>4.1166566491079394E-2</v>
      </c>
      <c r="E129" s="380">
        <f t="shared" si="37"/>
        <v>4.1507382536302845E-2</v>
      </c>
      <c r="F129" s="380">
        <f t="shared" si="37"/>
        <v>4.3723460501245301E-2</v>
      </c>
      <c r="G129" s="380">
        <f t="shared" si="37"/>
        <v>4.1237516600604339E-2</v>
      </c>
      <c r="H129" s="380">
        <f t="shared" si="35"/>
        <v>4.5690992168359403E-2</v>
      </c>
      <c r="I129" s="381">
        <f t="shared" ref="I129" si="44">I119/I$111</f>
        <v>4.7136388773676208E-2</v>
      </c>
    </row>
    <row r="130" spans="1:9" x14ac:dyDescent="0.25">
      <c r="A130" s="198" t="s">
        <v>235</v>
      </c>
      <c r="B130" s="380">
        <f t="shared" si="37"/>
        <v>0.14201241584904425</v>
      </c>
      <c r="C130" s="380">
        <f t="shared" si="37"/>
        <v>0.14289343891885392</v>
      </c>
      <c r="D130" s="380">
        <f t="shared" si="37"/>
        <v>0.13987187480167101</v>
      </c>
      <c r="E130" s="380">
        <f t="shared" si="37"/>
        <v>0.13406525625433421</v>
      </c>
      <c r="F130" s="380">
        <f t="shared" si="37"/>
        <v>0.1366969151833366</v>
      </c>
      <c r="G130" s="380">
        <f t="shared" si="37"/>
        <v>0.15121726428842286</v>
      </c>
      <c r="H130" s="380">
        <f t="shared" si="35"/>
        <v>0.14966493165376377</v>
      </c>
      <c r="I130" s="381">
        <f t="shared" ref="I130" si="45">I120/I$111</f>
        <v>0.13622027512788606</v>
      </c>
    </row>
    <row r="131" spans="1:9" ht="15.75" thickBot="1" x14ac:dyDescent="0.3">
      <c r="A131" s="203" t="s">
        <v>236</v>
      </c>
      <c r="B131" s="382">
        <f t="shared" si="37"/>
        <v>3.082259094855121E-2</v>
      </c>
      <c r="C131" s="382">
        <f t="shared" si="37"/>
        <v>3.1652382365433739E-2</v>
      </c>
      <c r="D131" s="382">
        <f t="shared" si="37"/>
        <v>3.2596887214732903E-2</v>
      </c>
      <c r="E131" s="382">
        <f t="shared" si="37"/>
        <v>3.2161164757580296E-2</v>
      </c>
      <c r="F131" s="382">
        <f t="shared" si="37"/>
        <v>3.3563217626383715E-2</v>
      </c>
      <c r="G131" s="382">
        <f t="shared" si="37"/>
        <v>2.9851330003860012E-2</v>
      </c>
      <c r="H131" s="382">
        <f t="shared" si="35"/>
        <v>3.2891927212944205E-2</v>
      </c>
      <c r="I131" s="383">
        <f t="shared" ref="I131" si="46">I121/I$111</f>
        <v>3.406406977280059E-2</v>
      </c>
    </row>
  </sheetData>
  <pageMargins left="0.75" right="0.75" top="0.75" bottom="0.5" header="0.5" footer="0.75"/>
  <pageSetup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P64"/>
  <sheetViews>
    <sheetView zoomScale="80" zoomScaleNormal="80" workbookViewId="0">
      <selection activeCell="S2" sqref="S2"/>
    </sheetView>
  </sheetViews>
  <sheetFormatPr defaultColWidth="8.85546875" defaultRowHeight="15" x14ac:dyDescent="0.25"/>
  <cols>
    <col min="1" max="1" width="5.5703125" style="264" customWidth="1"/>
    <col min="2" max="2" width="47.7109375" style="264" customWidth="1"/>
    <col min="3" max="3" width="8.85546875" style="264" customWidth="1"/>
    <col min="4" max="8" width="12.5703125" style="264" customWidth="1"/>
    <col min="9" max="9" width="7.140625" style="264" customWidth="1"/>
    <col min="10" max="10" width="9.7109375" style="264" customWidth="1"/>
    <col min="11" max="11" width="12.5703125" style="264" customWidth="1"/>
    <col min="12" max="12" width="7.28515625" style="264" customWidth="1"/>
    <col min="13" max="14" width="12.5703125" style="264" customWidth="1"/>
    <col min="15" max="15" width="6.85546875" style="264" customWidth="1"/>
    <col min="16" max="16" width="13.7109375" style="264" customWidth="1"/>
    <col min="17" max="18" width="12.5703125" style="264" customWidth="1"/>
    <col min="19" max="19" width="57.42578125" style="264" customWidth="1"/>
    <col min="20" max="20" width="14" style="264" customWidth="1"/>
    <col min="21" max="41" width="12.5703125" style="264" customWidth="1"/>
    <col min="42" max="42" width="11.140625" style="264" customWidth="1"/>
    <col min="43" max="16384" width="8.85546875" style="264"/>
  </cols>
  <sheetData>
    <row r="1" spans="2:22" ht="45.75" thickBot="1" x14ac:dyDescent="0.3">
      <c r="S1" s="265" t="s">
        <v>343</v>
      </c>
    </row>
    <row r="2" spans="2:22" ht="15.75" thickBot="1" x14ac:dyDescent="0.3">
      <c r="B2" s="266" t="s">
        <v>344</v>
      </c>
      <c r="C2" s="621">
        <v>2017</v>
      </c>
      <c r="D2" s="622"/>
      <c r="E2" s="621">
        <v>2018</v>
      </c>
      <c r="F2" s="622"/>
      <c r="G2" s="621">
        <v>2019</v>
      </c>
      <c r="H2" s="623"/>
      <c r="I2" s="622"/>
      <c r="J2" s="624">
        <v>2020</v>
      </c>
      <c r="K2" s="625"/>
      <c r="L2" s="626"/>
      <c r="M2" s="624">
        <v>2021</v>
      </c>
      <c r="N2" s="625"/>
      <c r="O2" s="626"/>
      <c r="P2" s="267">
        <v>2021</v>
      </c>
      <c r="S2" s="197">
        <v>2021</v>
      </c>
    </row>
    <row r="3" spans="2:22" ht="36" customHeight="1" thickBot="1" x14ac:dyDescent="0.3">
      <c r="C3" s="268" t="s">
        <v>345</v>
      </c>
      <c r="D3" s="269" t="s">
        <v>346</v>
      </c>
      <c r="E3" s="268" t="s">
        <v>345</v>
      </c>
      <c r="F3" s="270" t="s">
        <v>346</v>
      </c>
      <c r="G3" s="271" t="s">
        <v>345</v>
      </c>
      <c r="H3" s="272" t="s">
        <v>346</v>
      </c>
      <c r="I3" s="273" t="s">
        <v>347</v>
      </c>
      <c r="J3" s="271" t="s">
        <v>345</v>
      </c>
      <c r="K3" s="272" t="s">
        <v>346</v>
      </c>
      <c r="L3" s="273" t="s">
        <v>347</v>
      </c>
      <c r="M3" s="271" t="s">
        <v>345</v>
      </c>
      <c r="N3" s="272" t="s">
        <v>346</v>
      </c>
      <c r="O3" s="273" t="s">
        <v>347</v>
      </c>
      <c r="P3" s="274" t="s">
        <v>348</v>
      </c>
      <c r="S3" s="195" t="s">
        <v>222</v>
      </c>
      <c r="T3" s="195" t="s">
        <v>349</v>
      </c>
      <c r="U3" s="195" t="s">
        <v>350</v>
      </c>
      <c r="V3" s="195" t="s">
        <v>351</v>
      </c>
    </row>
    <row r="4" spans="2:22" ht="15.75" thickBot="1" x14ac:dyDescent="0.3">
      <c r="B4" s="275" t="s">
        <v>99</v>
      </c>
      <c r="C4" s="276">
        <v>120311</v>
      </c>
      <c r="D4" s="277">
        <v>3704</v>
      </c>
      <c r="E4" s="276">
        <v>119337</v>
      </c>
      <c r="F4" s="278">
        <v>6336</v>
      </c>
      <c r="G4" s="279">
        <v>111033</v>
      </c>
      <c r="H4" s="280">
        <v>5541</v>
      </c>
      <c r="I4" s="281">
        <f>H4/G4</f>
        <v>4.9904082570046741E-2</v>
      </c>
      <c r="J4" s="279">
        <v>95545</v>
      </c>
      <c r="K4" s="280">
        <v>4549</v>
      </c>
      <c r="L4" s="281">
        <f>K4/J4</f>
        <v>4.7611073316238421E-2</v>
      </c>
      <c r="M4" s="279">
        <v>91506</v>
      </c>
      <c r="N4" s="280">
        <v>4466</v>
      </c>
      <c r="O4" s="281">
        <f>N4/M4</f>
        <v>4.8805542805936221E-2</v>
      </c>
      <c r="P4" s="281">
        <f>N4/$N$25</f>
        <v>5.9315730754927486E-2</v>
      </c>
      <c r="S4" s="198" t="s">
        <v>64</v>
      </c>
      <c r="T4" s="199">
        <v>1668</v>
      </c>
      <c r="U4" s="199">
        <f>N4</f>
        <v>4466</v>
      </c>
      <c r="V4" s="282">
        <f>T4/U4</f>
        <v>0.37348858038513211</v>
      </c>
    </row>
    <row r="5" spans="2:22" ht="15.75" thickBot="1" x14ac:dyDescent="0.3">
      <c r="B5" s="283" t="s">
        <v>103</v>
      </c>
      <c r="C5" s="284">
        <v>6576</v>
      </c>
      <c r="D5" s="285">
        <v>1074</v>
      </c>
      <c r="E5" s="284">
        <v>6509</v>
      </c>
      <c r="F5" s="286">
        <v>1673</v>
      </c>
      <c r="G5" s="284">
        <v>6587</v>
      </c>
      <c r="H5" s="287">
        <v>2182</v>
      </c>
      <c r="I5" s="288">
        <f>H5/G5</f>
        <v>0.33125853954759377</v>
      </c>
      <c r="J5" s="284">
        <v>6977</v>
      </c>
      <c r="K5" s="287">
        <v>2374</v>
      </c>
      <c r="L5" s="288">
        <f t="shared" ref="L5:L25" si="0">K5/J5</f>
        <v>0.34026085710190629</v>
      </c>
      <c r="M5" s="284">
        <v>7655</v>
      </c>
      <c r="N5" s="287">
        <v>2850</v>
      </c>
      <c r="O5" s="288">
        <f>N5/M5</f>
        <v>0.37230568256041802</v>
      </c>
      <c r="P5" s="288">
        <f t="shared" ref="P5:P25" si="1">N5/$N$25</f>
        <v>3.7852627105137329E-2</v>
      </c>
      <c r="Q5" s="289">
        <f>SUM(N5:N9)</f>
        <v>24551</v>
      </c>
      <c r="S5" s="198" t="s">
        <v>232</v>
      </c>
      <c r="T5" s="199">
        <v>8367</v>
      </c>
      <c r="U5" s="199">
        <f>SUM(N5:N8)</f>
        <v>17149</v>
      </c>
      <c r="V5" s="282">
        <f>T5/U5</f>
        <v>0.48790016910607031</v>
      </c>
    </row>
    <row r="6" spans="2:22" ht="15.75" thickBot="1" x14ac:dyDescent="0.3">
      <c r="B6" s="290" t="s">
        <v>110</v>
      </c>
      <c r="C6" s="279">
        <v>143253</v>
      </c>
      <c r="D6" s="291">
        <v>9355</v>
      </c>
      <c r="E6" s="279">
        <v>150820</v>
      </c>
      <c r="F6" s="292">
        <v>9702</v>
      </c>
      <c r="G6" s="279">
        <v>157831</v>
      </c>
      <c r="H6" s="280">
        <v>9630</v>
      </c>
      <c r="I6" s="281">
        <f t="shared" ref="I6:I25" si="2">H6/G6</f>
        <v>6.1014629572137283E-2</v>
      </c>
      <c r="J6" s="279">
        <v>158135</v>
      </c>
      <c r="K6" s="280">
        <v>10028</v>
      </c>
      <c r="L6" s="281">
        <f t="shared" si="0"/>
        <v>6.3414171435798528E-2</v>
      </c>
      <c r="M6" s="279">
        <v>157563</v>
      </c>
      <c r="N6" s="280">
        <v>10442</v>
      </c>
      <c r="O6" s="281">
        <f t="shared" ref="O6:O25" si="3">N6/M6</f>
        <v>6.6271903936837961E-2</v>
      </c>
      <c r="P6" s="281">
        <f t="shared" si="1"/>
        <v>0.13868671306380492</v>
      </c>
      <c r="S6" s="198" t="s">
        <v>67</v>
      </c>
      <c r="T6" s="199">
        <v>3417</v>
      </c>
      <c r="U6" s="199">
        <f>N9</f>
        <v>7402</v>
      </c>
      <c r="V6" s="282">
        <f t="shared" ref="V6:V13" si="4">T6/U6</f>
        <v>0.46163199135368821</v>
      </c>
    </row>
    <row r="7" spans="2:22" ht="15.75" thickBot="1" x14ac:dyDescent="0.3">
      <c r="B7" s="283" t="s">
        <v>135</v>
      </c>
      <c r="C7" s="284">
        <v>10407</v>
      </c>
      <c r="D7" s="285">
        <v>1360</v>
      </c>
      <c r="E7" s="284">
        <v>10324</v>
      </c>
      <c r="F7" s="286">
        <v>911</v>
      </c>
      <c r="G7" s="284">
        <v>10610</v>
      </c>
      <c r="H7" s="287">
        <v>953</v>
      </c>
      <c r="I7" s="288">
        <f t="shared" si="2"/>
        <v>8.9820923656927426E-2</v>
      </c>
      <c r="J7" s="284">
        <v>9395</v>
      </c>
      <c r="K7" s="287">
        <v>695</v>
      </c>
      <c r="L7" s="288">
        <f t="shared" si="0"/>
        <v>7.3975518893028211E-2</v>
      </c>
      <c r="M7" s="284">
        <v>8250</v>
      </c>
      <c r="N7" s="287">
        <v>785</v>
      </c>
      <c r="O7" s="288">
        <f>N7/M7</f>
        <v>9.5151515151515154E-2</v>
      </c>
      <c r="P7" s="288">
        <f>N7/$N$25</f>
        <v>1.0426074483344844E-2</v>
      </c>
      <c r="S7" s="198" t="s">
        <v>233</v>
      </c>
      <c r="T7" s="199">
        <v>15532</v>
      </c>
      <c r="U7" s="199">
        <f>SUM(N10:N12)</f>
        <v>20773</v>
      </c>
      <c r="V7" s="282">
        <f>T7/U7</f>
        <v>0.74770134308958747</v>
      </c>
    </row>
    <row r="8" spans="2:22" x14ac:dyDescent="0.25">
      <c r="B8" s="293" t="s">
        <v>137</v>
      </c>
      <c r="C8" s="294">
        <v>12651</v>
      </c>
      <c r="D8" s="295">
        <v>1979</v>
      </c>
      <c r="E8" s="294">
        <v>14120</v>
      </c>
      <c r="F8" s="296">
        <v>2142</v>
      </c>
      <c r="G8" s="294">
        <v>17214</v>
      </c>
      <c r="H8" s="297">
        <v>2136</v>
      </c>
      <c r="I8" s="298">
        <f t="shared" si="2"/>
        <v>0.1240850470547229</v>
      </c>
      <c r="J8" s="294">
        <v>15590</v>
      </c>
      <c r="K8" s="297">
        <v>2013</v>
      </c>
      <c r="L8" s="298">
        <f t="shared" si="0"/>
        <v>0.12912123155869146</v>
      </c>
      <c r="M8" s="294">
        <v>16706</v>
      </c>
      <c r="N8" s="297">
        <v>3072</v>
      </c>
      <c r="O8" s="298">
        <f t="shared" si="3"/>
        <v>0.18388602897162695</v>
      </c>
      <c r="P8" s="298">
        <f t="shared" si="1"/>
        <v>4.0801147532274346E-2</v>
      </c>
      <c r="S8" s="198" t="s">
        <v>69</v>
      </c>
      <c r="T8" s="199">
        <v>954</v>
      </c>
      <c r="U8" s="199">
        <f>N13</f>
        <v>531</v>
      </c>
      <c r="V8" s="282">
        <f t="shared" si="4"/>
        <v>1.7966101694915255</v>
      </c>
    </row>
    <row r="9" spans="2:22" x14ac:dyDescent="0.25">
      <c r="B9" s="299" t="s">
        <v>142</v>
      </c>
      <c r="C9" s="300">
        <v>53391</v>
      </c>
      <c r="D9" s="301">
        <v>7273</v>
      </c>
      <c r="E9" s="300">
        <v>56263</v>
      </c>
      <c r="F9" s="302">
        <v>7274</v>
      </c>
      <c r="G9" s="300">
        <v>56036</v>
      </c>
      <c r="H9" s="303">
        <v>7739</v>
      </c>
      <c r="I9" s="304">
        <f t="shared" si="2"/>
        <v>0.13810764508530229</v>
      </c>
      <c r="J9" s="300">
        <v>55165</v>
      </c>
      <c r="K9" s="303">
        <v>6838</v>
      </c>
      <c r="L9" s="304">
        <f t="shared" si="0"/>
        <v>0.12395540650774949</v>
      </c>
      <c r="M9" s="300">
        <v>54380</v>
      </c>
      <c r="N9" s="303">
        <v>7402</v>
      </c>
      <c r="O9" s="304">
        <f t="shared" si="3"/>
        <v>0.13611621919823463</v>
      </c>
      <c r="P9" s="304">
        <f t="shared" si="1"/>
        <v>9.8310577484991765E-2</v>
      </c>
      <c r="S9" s="198" t="s">
        <v>70</v>
      </c>
      <c r="T9" s="199">
        <v>2162</v>
      </c>
      <c r="U9" s="199">
        <f>N14</f>
        <v>590</v>
      </c>
      <c r="V9" s="282">
        <f t="shared" si="4"/>
        <v>3.6644067796610171</v>
      </c>
    </row>
    <row r="10" spans="2:22" x14ac:dyDescent="0.25">
      <c r="B10" s="299" t="s">
        <v>146</v>
      </c>
      <c r="C10" s="300">
        <v>108869</v>
      </c>
      <c r="D10" s="301">
        <v>12495</v>
      </c>
      <c r="E10" s="300">
        <v>108726</v>
      </c>
      <c r="F10" s="302">
        <v>13702</v>
      </c>
      <c r="G10" s="300">
        <v>112624</v>
      </c>
      <c r="H10" s="303">
        <v>14906</v>
      </c>
      <c r="I10" s="304">
        <f t="shared" si="2"/>
        <v>0.13235189657621821</v>
      </c>
      <c r="J10" s="300">
        <v>116970</v>
      </c>
      <c r="K10" s="303">
        <v>13629</v>
      </c>
      <c r="L10" s="304">
        <f t="shared" si="0"/>
        <v>0.11651705565529623</v>
      </c>
      <c r="M10" s="300">
        <v>122626</v>
      </c>
      <c r="N10" s="303">
        <v>13113</v>
      </c>
      <c r="O10" s="304">
        <f t="shared" si="3"/>
        <v>0.10693490776833624</v>
      </c>
      <c r="P10" s="304">
        <f t="shared" si="1"/>
        <v>0.17416192955426871</v>
      </c>
      <c r="Q10" s="289">
        <f>SUM(N10:N24)</f>
        <v>46275</v>
      </c>
      <c r="S10" s="198" t="s">
        <v>71</v>
      </c>
      <c r="T10" s="199">
        <v>9223</v>
      </c>
      <c r="U10" s="199">
        <f>N15</f>
        <v>97</v>
      </c>
      <c r="V10" s="282">
        <f>T10/U10</f>
        <v>95.082474226804123</v>
      </c>
    </row>
    <row r="11" spans="2:22" x14ac:dyDescent="0.25">
      <c r="B11" s="299" t="s">
        <v>150</v>
      </c>
      <c r="C11" s="300">
        <v>37769</v>
      </c>
      <c r="D11" s="301">
        <v>2354</v>
      </c>
      <c r="E11" s="300">
        <v>39134</v>
      </c>
      <c r="F11" s="302">
        <v>2088</v>
      </c>
      <c r="G11" s="300">
        <v>44410</v>
      </c>
      <c r="H11" s="303">
        <v>3125</v>
      </c>
      <c r="I11" s="304">
        <f t="shared" si="2"/>
        <v>7.0367034451700061E-2</v>
      </c>
      <c r="J11" s="300">
        <v>43348</v>
      </c>
      <c r="K11" s="303">
        <v>3753</v>
      </c>
      <c r="L11" s="304">
        <f t="shared" si="0"/>
        <v>8.6578388853003604E-2</v>
      </c>
      <c r="M11" s="300">
        <v>41080</v>
      </c>
      <c r="N11" s="303">
        <v>2805</v>
      </c>
      <c r="O11" s="304">
        <f t="shared" si="3"/>
        <v>6.8281402142161635E-2</v>
      </c>
      <c r="P11" s="304">
        <f t="shared" si="1"/>
        <v>3.7254954045582531E-2</v>
      </c>
      <c r="S11" s="198" t="s">
        <v>234</v>
      </c>
      <c r="T11" s="199">
        <v>1075</v>
      </c>
      <c r="U11" s="199">
        <f>SUM(N16:N17)</f>
        <v>3279</v>
      </c>
      <c r="V11" s="282">
        <f t="shared" si="4"/>
        <v>0.3278438548337908</v>
      </c>
    </row>
    <row r="12" spans="2:22" x14ac:dyDescent="0.25">
      <c r="B12" s="299" t="s">
        <v>156</v>
      </c>
      <c r="C12" s="300">
        <v>28569</v>
      </c>
      <c r="D12" s="301">
        <v>5410</v>
      </c>
      <c r="E12" s="300">
        <v>30964</v>
      </c>
      <c r="F12" s="302">
        <v>4898</v>
      </c>
      <c r="G12" s="300">
        <v>34333</v>
      </c>
      <c r="H12" s="303">
        <v>6398</v>
      </c>
      <c r="I12" s="304">
        <f t="shared" si="2"/>
        <v>0.1863513237992602</v>
      </c>
      <c r="J12" s="300">
        <v>33799</v>
      </c>
      <c r="K12" s="303">
        <v>6777</v>
      </c>
      <c r="L12" s="304">
        <f t="shared" si="0"/>
        <v>0.20050889079558568</v>
      </c>
      <c r="M12" s="300">
        <v>28775</v>
      </c>
      <c r="N12" s="303">
        <v>4855</v>
      </c>
      <c r="O12" s="304">
        <f t="shared" si="3"/>
        <v>0.16872284969591658</v>
      </c>
      <c r="P12" s="304">
        <f t="shared" si="1"/>
        <v>6.4482282314190092E-2</v>
      </c>
      <c r="S12" s="198" t="s">
        <v>235</v>
      </c>
      <c r="T12" s="199">
        <v>8160</v>
      </c>
      <c r="U12" s="199">
        <f>SUM(N18:N20)</f>
        <v>17736</v>
      </c>
      <c r="V12" s="282">
        <f t="shared" si="4"/>
        <v>0.46008119079837617</v>
      </c>
    </row>
    <row r="13" spans="2:22" ht="15.75" thickBot="1" x14ac:dyDescent="0.3">
      <c r="B13" s="299" t="s">
        <v>159</v>
      </c>
      <c r="C13" s="300">
        <v>13587</v>
      </c>
      <c r="D13" s="301">
        <v>508</v>
      </c>
      <c r="E13" s="300">
        <v>12995</v>
      </c>
      <c r="F13" s="302">
        <v>663</v>
      </c>
      <c r="G13" s="300">
        <v>15348</v>
      </c>
      <c r="H13" s="303">
        <v>939</v>
      </c>
      <c r="I13" s="304">
        <f t="shared" si="2"/>
        <v>6.1180609851446445E-2</v>
      </c>
      <c r="J13" s="300">
        <v>18481</v>
      </c>
      <c r="K13" s="303">
        <v>512</v>
      </c>
      <c r="L13" s="304">
        <f t="shared" si="0"/>
        <v>2.770412856447162E-2</v>
      </c>
      <c r="M13" s="300">
        <v>20659</v>
      </c>
      <c r="N13" s="303">
        <v>531</v>
      </c>
      <c r="O13" s="304">
        <f t="shared" si="3"/>
        <v>2.5703083401907158E-2</v>
      </c>
      <c r="P13" s="304">
        <f t="shared" si="1"/>
        <v>7.0525421027466395E-3</v>
      </c>
      <c r="S13" s="203" t="s">
        <v>236</v>
      </c>
      <c r="T13" s="205">
        <v>1605</v>
      </c>
      <c r="U13" s="205">
        <f>SUM(N21:N24)</f>
        <v>3269</v>
      </c>
      <c r="V13" s="282">
        <f t="shared" si="4"/>
        <v>0.49097583358825331</v>
      </c>
    </row>
    <row r="14" spans="2:22" x14ac:dyDescent="0.25">
      <c r="B14" s="299" t="s">
        <v>166</v>
      </c>
      <c r="C14" s="300">
        <v>10817</v>
      </c>
      <c r="D14" s="301">
        <v>1261</v>
      </c>
      <c r="E14" s="300">
        <v>8095</v>
      </c>
      <c r="F14" s="302">
        <v>775</v>
      </c>
      <c r="G14" s="300">
        <v>10627</v>
      </c>
      <c r="H14" s="303">
        <v>764</v>
      </c>
      <c r="I14" s="304">
        <f t="shared" si="2"/>
        <v>7.1892349675355224E-2</v>
      </c>
      <c r="J14" s="300">
        <v>11844</v>
      </c>
      <c r="K14" s="303">
        <v>1020</v>
      </c>
      <c r="L14" s="304">
        <f t="shared" si="0"/>
        <v>8.6119554204660581E-2</v>
      </c>
      <c r="M14" s="300">
        <v>10190</v>
      </c>
      <c r="N14" s="303">
        <v>590</v>
      </c>
      <c r="O14" s="304">
        <f t="shared" si="3"/>
        <v>5.7899901864573111E-2</v>
      </c>
      <c r="P14" s="304">
        <f t="shared" si="1"/>
        <v>7.8361578919407104E-3</v>
      </c>
      <c r="S14" s="198" t="s">
        <v>208</v>
      </c>
      <c r="T14" s="199">
        <f>SUM(T4:T13)</f>
        <v>52163</v>
      </c>
      <c r="U14" s="199">
        <f>SUM(U4:U13)</f>
        <v>75292</v>
      </c>
      <c r="V14" s="282">
        <f>T14/U14</f>
        <v>0.69280932901237846</v>
      </c>
    </row>
    <row r="15" spans="2:22" x14ac:dyDescent="0.25">
      <c r="B15" s="299" t="s">
        <v>170</v>
      </c>
      <c r="C15" s="300">
        <v>1702</v>
      </c>
      <c r="D15" s="301">
        <v>349</v>
      </c>
      <c r="E15" s="300">
        <v>1330</v>
      </c>
      <c r="F15" s="302">
        <v>13</v>
      </c>
      <c r="G15" s="300">
        <v>2093</v>
      </c>
      <c r="H15" s="303">
        <v>17</v>
      </c>
      <c r="I15" s="304">
        <f t="shared" si="2"/>
        <v>8.1223124701385579E-3</v>
      </c>
      <c r="J15" s="300">
        <v>2168</v>
      </c>
      <c r="K15" s="303">
        <v>44</v>
      </c>
      <c r="L15" s="304">
        <f t="shared" si="0"/>
        <v>2.0295202952029519E-2</v>
      </c>
      <c r="M15" s="300">
        <v>2177</v>
      </c>
      <c r="N15" s="303">
        <v>97</v>
      </c>
      <c r="O15" s="304">
        <f>N15/M15</f>
        <v>4.4556729444189251E-2</v>
      </c>
      <c r="P15" s="304">
        <f t="shared" si="1"/>
        <v>1.2883174839292354E-3</v>
      </c>
      <c r="U15" s="305">
        <f>'[3]Scenario 0 I-O'!$B$23</f>
        <v>470.82366318735785</v>
      </c>
    </row>
    <row r="16" spans="2:22" x14ac:dyDescent="0.25">
      <c r="B16" s="299" t="s">
        <v>172</v>
      </c>
      <c r="C16" s="300">
        <v>13350</v>
      </c>
      <c r="D16" s="301">
        <v>1083</v>
      </c>
      <c r="E16" s="300">
        <v>17332</v>
      </c>
      <c r="F16" s="302">
        <v>1031</v>
      </c>
      <c r="G16" s="300">
        <v>18480</v>
      </c>
      <c r="H16" s="303">
        <v>972</v>
      </c>
      <c r="I16" s="304">
        <f t="shared" si="2"/>
        <v>5.2597402597402594E-2</v>
      </c>
      <c r="J16" s="300">
        <v>18550</v>
      </c>
      <c r="K16" s="303">
        <v>1029</v>
      </c>
      <c r="L16" s="304">
        <f t="shared" si="0"/>
        <v>5.5471698113207547E-2</v>
      </c>
      <c r="M16" s="300">
        <v>20148</v>
      </c>
      <c r="N16" s="303">
        <v>1446</v>
      </c>
      <c r="O16" s="304">
        <f t="shared" si="3"/>
        <v>7.1768910065515182E-2</v>
      </c>
      <c r="P16" s="304">
        <f t="shared" si="1"/>
        <v>1.9205227647027572E-2</v>
      </c>
      <c r="U16" s="306">
        <f>U15/U14</f>
        <v>6.2533026508441517E-3</v>
      </c>
    </row>
    <row r="17" spans="2:16" x14ac:dyDescent="0.25">
      <c r="B17" s="299" t="s">
        <v>180</v>
      </c>
      <c r="C17" s="300">
        <v>13928</v>
      </c>
      <c r="D17" s="301">
        <v>1334</v>
      </c>
      <c r="E17" s="300">
        <v>14612</v>
      </c>
      <c r="F17" s="302">
        <v>1242</v>
      </c>
      <c r="G17" s="300">
        <v>20651</v>
      </c>
      <c r="H17" s="303">
        <v>1519</v>
      </c>
      <c r="I17" s="304">
        <f t="shared" si="2"/>
        <v>7.3555760011621715E-2</v>
      </c>
      <c r="J17" s="300">
        <v>20067</v>
      </c>
      <c r="K17" s="303">
        <v>2007</v>
      </c>
      <c r="L17" s="304">
        <f t="shared" si="0"/>
        <v>0.10001494991777546</v>
      </c>
      <c r="M17" s="300">
        <v>18886</v>
      </c>
      <c r="N17" s="303">
        <v>1833</v>
      </c>
      <c r="O17" s="304">
        <f t="shared" si="3"/>
        <v>9.7056020332521448E-2</v>
      </c>
      <c r="P17" s="304">
        <f t="shared" si="1"/>
        <v>2.4345215959198852E-2</v>
      </c>
    </row>
    <row r="18" spans="2:16" x14ac:dyDescent="0.25">
      <c r="B18" s="299" t="s">
        <v>187</v>
      </c>
      <c r="C18" s="300">
        <v>53143</v>
      </c>
      <c r="D18" s="301">
        <v>5951</v>
      </c>
      <c r="E18" s="300">
        <v>52900</v>
      </c>
      <c r="F18" s="302">
        <v>5731</v>
      </c>
      <c r="G18" s="300">
        <v>53425</v>
      </c>
      <c r="H18" s="303">
        <v>6648</v>
      </c>
      <c r="I18" s="304">
        <f t="shared" si="2"/>
        <v>0.12443612540945251</v>
      </c>
      <c r="J18" s="300">
        <v>54962</v>
      </c>
      <c r="K18" s="303">
        <v>6540</v>
      </c>
      <c r="L18" s="304">
        <f t="shared" si="0"/>
        <v>0.11899130308212948</v>
      </c>
      <c r="M18" s="300">
        <v>59125</v>
      </c>
      <c r="N18" s="303">
        <v>6603</v>
      </c>
      <c r="O18" s="304">
        <f t="shared" si="3"/>
        <v>0.11167864693446089</v>
      </c>
      <c r="P18" s="304">
        <f t="shared" si="1"/>
        <v>8.7698560272007647E-2</v>
      </c>
    </row>
    <row r="19" spans="2:16" x14ac:dyDescent="0.25">
      <c r="B19" s="299" t="s">
        <v>190</v>
      </c>
      <c r="C19" s="300">
        <v>43973</v>
      </c>
      <c r="D19" s="301">
        <v>5186</v>
      </c>
      <c r="E19" s="300">
        <v>44696</v>
      </c>
      <c r="F19" s="302">
        <v>6339</v>
      </c>
      <c r="G19" s="300">
        <v>46186</v>
      </c>
      <c r="H19" s="303">
        <v>6095</v>
      </c>
      <c r="I19" s="304">
        <f t="shared" si="2"/>
        <v>0.13196639674360194</v>
      </c>
      <c r="J19" s="300">
        <v>48824</v>
      </c>
      <c r="K19" s="303">
        <v>6197</v>
      </c>
      <c r="L19" s="304">
        <f t="shared" si="0"/>
        <v>0.12692528264787808</v>
      </c>
      <c r="M19" s="300">
        <v>49871</v>
      </c>
      <c r="N19" s="303">
        <v>6167</v>
      </c>
      <c r="O19" s="304">
        <f t="shared" si="3"/>
        <v>0.12365904032403602</v>
      </c>
      <c r="P19" s="304">
        <f t="shared" si="1"/>
        <v>8.1907772406098922E-2</v>
      </c>
    </row>
    <row r="20" spans="2:16" x14ac:dyDescent="0.25">
      <c r="B20" s="299" t="s">
        <v>192</v>
      </c>
      <c r="C20" s="300">
        <v>40807</v>
      </c>
      <c r="D20" s="301">
        <v>4186</v>
      </c>
      <c r="E20" s="300">
        <v>42760</v>
      </c>
      <c r="F20" s="302">
        <v>5014</v>
      </c>
      <c r="G20" s="300">
        <v>45279</v>
      </c>
      <c r="H20" s="303">
        <v>5964</v>
      </c>
      <c r="I20" s="304">
        <f t="shared" si="2"/>
        <v>0.13171668985622473</v>
      </c>
      <c r="J20" s="300">
        <v>49683</v>
      </c>
      <c r="K20" s="303">
        <v>4945</v>
      </c>
      <c r="L20" s="304">
        <f t="shared" si="0"/>
        <v>9.9531026709337195E-2</v>
      </c>
      <c r="M20" s="300">
        <v>53598</v>
      </c>
      <c r="N20" s="303">
        <v>4966</v>
      </c>
      <c r="O20" s="304">
        <f t="shared" si="3"/>
        <v>9.2652710922049325E-2</v>
      </c>
      <c r="P20" s="304">
        <f t="shared" si="1"/>
        <v>6.5956542527758594E-2</v>
      </c>
    </row>
    <row r="21" spans="2:16" x14ac:dyDescent="0.25">
      <c r="B21" s="299" t="s">
        <v>196</v>
      </c>
      <c r="C21" s="300">
        <v>13262</v>
      </c>
      <c r="D21" s="301">
        <v>1709</v>
      </c>
      <c r="E21" s="300">
        <v>12334</v>
      </c>
      <c r="F21" s="302">
        <v>936</v>
      </c>
      <c r="G21" s="300">
        <v>17773</v>
      </c>
      <c r="H21" s="303">
        <v>2269</v>
      </c>
      <c r="I21" s="304">
        <f t="shared" si="2"/>
        <v>0.12766556011928207</v>
      </c>
      <c r="J21" s="300">
        <v>18391</v>
      </c>
      <c r="K21" s="303">
        <v>3150</v>
      </c>
      <c r="L21" s="304">
        <f t="shared" si="0"/>
        <v>0.1712794301560546</v>
      </c>
      <c r="M21" s="300">
        <v>15999</v>
      </c>
      <c r="N21" s="303">
        <v>1337</v>
      </c>
      <c r="O21" s="304">
        <f t="shared" si="3"/>
        <v>8.3567722982686415E-2</v>
      </c>
      <c r="P21" s="304">
        <f t="shared" si="1"/>
        <v>1.7757530680550391E-2</v>
      </c>
    </row>
    <row r="22" spans="2:16" x14ac:dyDescent="0.25">
      <c r="B22" s="299" t="s">
        <v>201</v>
      </c>
      <c r="C22" s="300">
        <v>12604</v>
      </c>
      <c r="D22" s="301">
        <v>1634</v>
      </c>
      <c r="E22" s="300">
        <v>13059</v>
      </c>
      <c r="F22" s="302">
        <v>1340</v>
      </c>
      <c r="G22" s="300">
        <v>14875</v>
      </c>
      <c r="H22" s="303">
        <v>844</v>
      </c>
      <c r="I22" s="304">
        <f t="shared" si="2"/>
        <v>5.6739495798319328E-2</v>
      </c>
      <c r="J22" s="300">
        <v>15631</v>
      </c>
      <c r="K22" s="303">
        <v>867</v>
      </c>
      <c r="L22" s="304">
        <f t="shared" si="0"/>
        <v>5.5466700786897832E-2</v>
      </c>
      <c r="M22" s="300">
        <v>14708</v>
      </c>
      <c r="N22" s="303">
        <v>1932</v>
      </c>
      <c r="O22" s="304">
        <f t="shared" si="3"/>
        <v>0.13135708457982051</v>
      </c>
      <c r="P22" s="304">
        <f t="shared" si="1"/>
        <v>2.5660096690219413E-2</v>
      </c>
    </row>
    <row r="23" spans="2:16" x14ac:dyDescent="0.25">
      <c r="B23" s="299" t="s">
        <v>205</v>
      </c>
      <c r="C23" s="300">
        <v>864</v>
      </c>
      <c r="D23" s="301" t="s">
        <v>352</v>
      </c>
      <c r="E23" s="300">
        <v>863</v>
      </c>
      <c r="F23" s="302" t="s">
        <v>352</v>
      </c>
      <c r="G23" s="300">
        <v>665</v>
      </c>
      <c r="H23" s="303"/>
      <c r="I23" s="304">
        <f t="shared" si="2"/>
        <v>0</v>
      </c>
      <c r="J23" s="300">
        <v>298</v>
      </c>
      <c r="K23" s="303">
        <v>29</v>
      </c>
      <c r="L23" s="304">
        <f t="shared" si="0"/>
        <v>9.7315436241610737E-2</v>
      </c>
      <c r="M23" s="300">
        <v>106</v>
      </c>
      <c r="N23" s="303"/>
      <c r="O23" s="304">
        <f t="shared" si="3"/>
        <v>0</v>
      </c>
      <c r="P23" s="304">
        <f t="shared" si="1"/>
        <v>0</v>
      </c>
    </row>
    <row r="24" spans="2:16" ht="15.75" thickBot="1" x14ac:dyDescent="0.3">
      <c r="B24" s="307" t="s">
        <v>353</v>
      </c>
      <c r="C24" s="308">
        <v>814</v>
      </c>
      <c r="D24" s="309" t="s">
        <v>352</v>
      </c>
      <c r="E24" s="308">
        <v>1879</v>
      </c>
      <c r="F24" s="310" t="s">
        <v>352</v>
      </c>
      <c r="G24" s="311">
        <v>1571</v>
      </c>
      <c r="H24" s="312"/>
      <c r="I24" s="313">
        <f t="shared" si="2"/>
        <v>0</v>
      </c>
      <c r="J24" s="311">
        <v>1084</v>
      </c>
      <c r="K24" s="312"/>
      <c r="L24" s="313">
        <f t="shared" si="0"/>
        <v>0</v>
      </c>
      <c r="M24" s="311">
        <v>1080</v>
      </c>
      <c r="N24" s="312"/>
      <c r="O24" s="313">
        <f t="shared" si="3"/>
        <v>0</v>
      </c>
      <c r="P24" s="313">
        <f t="shared" si="1"/>
        <v>0</v>
      </c>
    </row>
    <row r="25" spans="2:16" ht="15.75" thickBot="1" x14ac:dyDescent="0.3">
      <c r="B25" s="314" t="s">
        <v>208</v>
      </c>
      <c r="C25" s="315">
        <v>740648</v>
      </c>
      <c r="D25" s="316">
        <v>68205</v>
      </c>
      <c r="E25" s="315">
        <v>759054</v>
      </c>
      <c r="F25" s="317">
        <v>71810</v>
      </c>
      <c r="G25" s="318">
        <v>797651</v>
      </c>
      <c r="H25" s="319">
        <v>78642</v>
      </c>
      <c r="I25" s="320">
        <f t="shared" si="2"/>
        <v>9.8591990732789153E-2</v>
      </c>
      <c r="J25" s="318">
        <v>794909</v>
      </c>
      <c r="K25" s="319">
        <v>76997</v>
      </c>
      <c r="L25" s="320">
        <f t="shared" si="0"/>
        <v>9.6862659750990371E-2</v>
      </c>
      <c r="M25" s="318">
        <v>795087</v>
      </c>
      <c r="N25" s="319">
        <v>75292</v>
      </c>
      <c r="O25" s="320">
        <f t="shared" si="3"/>
        <v>9.4696555219743253E-2</v>
      </c>
      <c r="P25" s="320">
        <f t="shared" si="1"/>
        <v>1</v>
      </c>
    </row>
    <row r="26" spans="2:16" x14ac:dyDescent="0.25">
      <c r="N26" s="289">
        <f>'[3]Scenario 0 I-O'!$B$8</f>
        <v>965</v>
      </c>
    </row>
    <row r="27" spans="2:16" x14ac:dyDescent="0.25">
      <c r="N27" s="306">
        <f>N26/N25</f>
        <v>1.2816766721564043E-2</v>
      </c>
    </row>
    <row r="28" spans="2:16" x14ac:dyDescent="0.25">
      <c r="N28" s="321">
        <f>N26/(N5+N7)</f>
        <v>0.265474552957359</v>
      </c>
    </row>
    <row r="36" spans="1:42" ht="15.6" customHeight="1" x14ac:dyDescent="0.25">
      <c r="A36" s="620" t="s">
        <v>354</v>
      </c>
      <c r="B36" s="620"/>
      <c r="C36" s="620"/>
      <c r="D36" s="620"/>
      <c r="E36" s="620"/>
      <c r="F36" s="620"/>
      <c r="G36" s="620"/>
      <c r="H36" s="620"/>
      <c r="I36" s="620"/>
      <c r="J36" s="620"/>
      <c r="K36" s="620"/>
      <c r="L36" s="620"/>
      <c r="M36" s="620"/>
      <c r="N36" s="620"/>
      <c r="O36" s="620"/>
      <c r="P36" s="620"/>
      <c r="Q36" s="620"/>
      <c r="R36" s="620"/>
      <c r="S36" s="620"/>
      <c r="T36" s="620"/>
      <c r="U36" s="620"/>
    </row>
    <row r="37" spans="1:42" ht="15.75" thickBot="1" x14ac:dyDescent="0.3">
      <c r="A37" s="322"/>
    </row>
    <row r="38" spans="1:42" ht="15" customHeight="1" x14ac:dyDescent="0.25">
      <c r="A38" s="633"/>
      <c r="B38" s="634"/>
      <c r="C38" s="635">
        <v>2017</v>
      </c>
      <c r="D38" s="636"/>
      <c r="E38" s="636"/>
      <c r="F38" s="636"/>
      <c r="G38" s="636"/>
      <c r="H38" s="636"/>
      <c r="I38" s="636"/>
      <c r="J38" s="636"/>
      <c r="K38" s="637"/>
      <c r="L38" s="630">
        <v>2018</v>
      </c>
      <c r="M38" s="638"/>
      <c r="N38" s="638"/>
      <c r="O38" s="638"/>
      <c r="P38" s="638"/>
      <c r="Q38" s="638"/>
      <c r="R38" s="638"/>
      <c r="S38" s="638"/>
      <c r="T38" s="639"/>
      <c r="U38" s="636"/>
      <c r="V38" s="636"/>
      <c r="W38" s="637"/>
      <c r="X38" s="635">
        <v>2020</v>
      </c>
      <c r="Y38" s="636"/>
      <c r="Z38" s="636"/>
      <c r="AA38" s="636"/>
      <c r="AB38" s="636"/>
      <c r="AC38" s="636"/>
      <c r="AD38" s="636"/>
      <c r="AE38" s="636"/>
      <c r="AF38" s="637"/>
      <c r="AG38" s="635">
        <v>2021</v>
      </c>
      <c r="AH38" s="636"/>
      <c r="AI38" s="636"/>
      <c r="AJ38" s="636"/>
      <c r="AK38" s="636"/>
      <c r="AL38" s="636"/>
      <c r="AM38" s="636"/>
      <c r="AN38" s="636"/>
      <c r="AO38" s="637"/>
    </row>
    <row r="39" spans="1:42" ht="15" customHeight="1" thickBot="1" x14ac:dyDescent="0.3">
      <c r="A39" s="633"/>
      <c r="B39" s="634"/>
      <c r="C39" s="627"/>
      <c r="D39" s="628"/>
      <c r="E39" s="628"/>
      <c r="F39" s="628"/>
      <c r="G39" s="628"/>
      <c r="H39" s="628"/>
      <c r="I39" s="628"/>
      <c r="J39" s="628"/>
      <c r="K39" s="629"/>
      <c r="L39" s="632"/>
      <c r="M39" s="640"/>
      <c r="N39" s="640"/>
      <c r="O39" s="640"/>
      <c r="P39" s="640"/>
      <c r="Q39" s="640"/>
      <c r="R39" s="640"/>
      <c r="S39" s="640"/>
      <c r="T39" s="641"/>
      <c r="U39" s="628"/>
      <c r="V39" s="628"/>
      <c r="W39" s="629"/>
      <c r="X39" s="627"/>
      <c r="Y39" s="628"/>
      <c r="Z39" s="628"/>
      <c r="AA39" s="628"/>
      <c r="AB39" s="628"/>
      <c r="AC39" s="628"/>
      <c r="AD39" s="628"/>
      <c r="AE39" s="628"/>
      <c r="AF39" s="629"/>
      <c r="AG39" s="627"/>
      <c r="AH39" s="628"/>
      <c r="AI39" s="628"/>
      <c r="AJ39" s="628"/>
      <c r="AK39" s="628"/>
      <c r="AL39" s="628"/>
      <c r="AM39" s="628"/>
      <c r="AN39" s="628"/>
      <c r="AO39" s="629"/>
    </row>
    <row r="40" spans="1:42" ht="16.899999999999999" customHeight="1" thickBot="1" x14ac:dyDescent="0.3">
      <c r="A40" s="633"/>
      <c r="B40" s="634"/>
      <c r="C40" s="323" t="s">
        <v>355</v>
      </c>
      <c r="D40" s="324" t="s">
        <v>356</v>
      </c>
      <c r="E40" s="325" t="s">
        <v>357</v>
      </c>
      <c r="F40" s="325" t="s">
        <v>358</v>
      </c>
      <c r="G40" s="325" t="s">
        <v>359</v>
      </c>
      <c r="H40" s="325" t="s">
        <v>360</v>
      </c>
      <c r="I40" s="325" t="s">
        <v>361</v>
      </c>
      <c r="J40" s="325" t="s">
        <v>362</v>
      </c>
      <c r="K40" s="326" t="s">
        <v>363</v>
      </c>
      <c r="L40" s="323" t="s">
        <v>355</v>
      </c>
      <c r="M40" s="325" t="s">
        <v>356</v>
      </c>
      <c r="N40" s="325" t="s">
        <v>357</v>
      </c>
      <c r="O40" s="325" t="s">
        <v>358</v>
      </c>
      <c r="P40" s="325" t="s">
        <v>359</v>
      </c>
      <c r="Q40" s="325" t="s">
        <v>360</v>
      </c>
      <c r="R40" s="325" t="s">
        <v>361</v>
      </c>
      <c r="S40" s="325" t="s">
        <v>362</v>
      </c>
      <c r="T40" s="326" t="s">
        <v>363</v>
      </c>
      <c r="U40" s="325" t="s">
        <v>361</v>
      </c>
      <c r="V40" s="325" t="s">
        <v>362</v>
      </c>
      <c r="W40" s="326" t="s">
        <v>363</v>
      </c>
      <c r="X40" s="323" t="s">
        <v>355</v>
      </c>
      <c r="Y40" s="325" t="s">
        <v>356</v>
      </c>
      <c r="Z40" s="325" t="s">
        <v>357</v>
      </c>
      <c r="AA40" s="325" t="s">
        <v>358</v>
      </c>
      <c r="AB40" s="325" t="s">
        <v>359</v>
      </c>
      <c r="AC40" s="325" t="s">
        <v>360</v>
      </c>
      <c r="AD40" s="325" t="s">
        <v>361</v>
      </c>
      <c r="AE40" s="325" t="s">
        <v>362</v>
      </c>
      <c r="AF40" s="326" t="s">
        <v>363</v>
      </c>
      <c r="AG40" s="323" t="s">
        <v>355</v>
      </c>
      <c r="AH40" s="325" t="s">
        <v>356</v>
      </c>
      <c r="AI40" s="325" t="s">
        <v>357</v>
      </c>
      <c r="AJ40" s="325" t="s">
        <v>358</v>
      </c>
      <c r="AK40" s="325" t="s">
        <v>359</v>
      </c>
      <c r="AL40" s="325" t="s">
        <v>360</v>
      </c>
      <c r="AM40" s="325" t="s">
        <v>361</v>
      </c>
      <c r="AN40" s="325" t="s">
        <v>362</v>
      </c>
      <c r="AO40" s="326" t="s">
        <v>363</v>
      </c>
      <c r="AP40" s="264" t="str">
        <f>AJ40</f>
        <v xml:space="preserve">Југозападен </v>
      </c>
    </row>
    <row r="41" spans="1:42" s="333" customFormat="1" ht="15.75" thickBot="1" x14ac:dyDescent="0.3">
      <c r="A41" s="630"/>
      <c r="B41" s="327" t="s">
        <v>355</v>
      </c>
      <c r="C41" s="328">
        <v>740648</v>
      </c>
      <c r="D41" s="329">
        <v>60716</v>
      </c>
      <c r="E41" s="330">
        <v>74380</v>
      </c>
      <c r="F41" s="330">
        <v>68205</v>
      </c>
      <c r="G41" s="330">
        <v>84024</v>
      </c>
      <c r="H41" s="330">
        <v>101165</v>
      </c>
      <c r="I41" s="330">
        <v>92546</v>
      </c>
      <c r="J41" s="330">
        <v>48576</v>
      </c>
      <c r="K41" s="331">
        <v>211036</v>
      </c>
      <c r="L41" s="328">
        <v>759054</v>
      </c>
      <c r="M41" s="330">
        <v>62475</v>
      </c>
      <c r="N41" s="330">
        <v>78102</v>
      </c>
      <c r="O41" s="330">
        <v>71810</v>
      </c>
      <c r="P41" s="330">
        <v>84767</v>
      </c>
      <c r="Q41" s="330">
        <v>102099</v>
      </c>
      <c r="R41" s="330">
        <v>94898</v>
      </c>
      <c r="S41" s="330">
        <v>48060</v>
      </c>
      <c r="T41" s="331">
        <v>216844</v>
      </c>
      <c r="U41" s="330">
        <v>98663</v>
      </c>
      <c r="V41" s="330">
        <v>52903</v>
      </c>
      <c r="W41" s="331">
        <v>227088</v>
      </c>
      <c r="X41" s="328">
        <v>794909</v>
      </c>
      <c r="Y41" s="330">
        <v>66158</v>
      </c>
      <c r="Z41" s="330">
        <v>76907</v>
      </c>
      <c r="AA41" s="330">
        <v>76997</v>
      </c>
      <c r="AB41" s="330">
        <v>87954</v>
      </c>
      <c r="AC41" s="330">
        <v>101706</v>
      </c>
      <c r="AD41" s="330">
        <v>96191</v>
      </c>
      <c r="AE41" s="330">
        <v>52971</v>
      </c>
      <c r="AF41" s="331">
        <v>236024</v>
      </c>
      <c r="AG41" s="328">
        <v>795087</v>
      </c>
      <c r="AH41" s="330">
        <v>66087</v>
      </c>
      <c r="AI41" s="330">
        <v>79419</v>
      </c>
      <c r="AJ41" s="330">
        <v>75292</v>
      </c>
      <c r="AK41" s="330">
        <v>87277</v>
      </c>
      <c r="AL41" s="330">
        <v>100266</v>
      </c>
      <c r="AM41" s="330">
        <v>97443</v>
      </c>
      <c r="AN41" s="330">
        <v>48148</v>
      </c>
      <c r="AO41" s="331">
        <v>241155</v>
      </c>
      <c r="AP41" s="332">
        <f>AJ41/$AJ$41</f>
        <v>1</v>
      </c>
    </row>
    <row r="42" spans="1:42" s="333" customFormat="1" x14ac:dyDescent="0.25">
      <c r="A42" s="631"/>
      <c r="B42" s="334" t="s">
        <v>364</v>
      </c>
      <c r="C42" s="335">
        <v>120311</v>
      </c>
      <c r="D42" s="336">
        <v>13391</v>
      </c>
      <c r="E42" s="297">
        <v>11116</v>
      </c>
      <c r="F42" s="297">
        <v>3704</v>
      </c>
      <c r="G42" s="297">
        <v>37090</v>
      </c>
      <c r="H42" s="297">
        <v>35601</v>
      </c>
      <c r="I42" s="297">
        <v>10119</v>
      </c>
      <c r="J42" s="297">
        <v>3649</v>
      </c>
      <c r="K42" s="337">
        <v>5642</v>
      </c>
      <c r="L42" s="338">
        <v>119337</v>
      </c>
      <c r="M42" s="297">
        <v>12166</v>
      </c>
      <c r="N42" s="297">
        <v>13405</v>
      </c>
      <c r="O42" s="297">
        <v>6336</v>
      </c>
      <c r="P42" s="297">
        <v>36824</v>
      </c>
      <c r="Q42" s="297">
        <v>34872</v>
      </c>
      <c r="R42" s="297">
        <v>9205</v>
      </c>
      <c r="S42" s="297">
        <v>2802</v>
      </c>
      <c r="T42" s="337">
        <v>3728</v>
      </c>
      <c r="U42" s="297">
        <v>5987</v>
      </c>
      <c r="V42" s="297">
        <v>3246</v>
      </c>
      <c r="W42" s="337">
        <v>4846</v>
      </c>
      <c r="X42" s="338">
        <v>95545</v>
      </c>
      <c r="Y42" s="297">
        <v>10345</v>
      </c>
      <c r="Z42" s="297">
        <v>9110</v>
      </c>
      <c r="AA42" s="297">
        <v>4549</v>
      </c>
      <c r="AB42" s="297">
        <v>31801</v>
      </c>
      <c r="AC42" s="297">
        <v>27063</v>
      </c>
      <c r="AD42" s="297">
        <v>4953</v>
      </c>
      <c r="AE42" s="297">
        <v>3101</v>
      </c>
      <c r="AF42" s="337">
        <v>4624</v>
      </c>
      <c r="AG42" s="338">
        <v>91506</v>
      </c>
      <c r="AH42" s="297">
        <v>9195</v>
      </c>
      <c r="AI42" s="297">
        <v>8764</v>
      </c>
      <c r="AJ42" s="297">
        <v>4466</v>
      </c>
      <c r="AK42" s="297">
        <v>31369</v>
      </c>
      <c r="AL42" s="297">
        <v>24480</v>
      </c>
      <c r="AM42" s="297">
        <v>5902</v>
      </c>
      <c r="AN42" s="297">
        <v>2169</v>
      </c>
      <c r="AO42" s="337">
        <v>5160</v>
      </c>
      <c r="AP42" s="332">
        <f>AJ42/$AJ$41</f>
        <v>5.9315730754927486E-2</v>
      </c>
    </row>
    <row r="43" spans="1:42" s="333" customFormat="1" x14ac:dyDescent="0.25">
      <c r="A43" s="631"/>
      <c r="B43" s="339" t="s">
        <v>365</v>
      </c>
      <c r="C43" s="340">
        <v>6576</v>
      </c>
      <c r="D43" s="341">
        <v>356</v>
      </c>
      <c r="E43" s="303">
        <v>780</v>
      </c>
      <c r="F43" s="303">
        <v>1074</v>
      </c>
      <c r="G43" s="303">
        <v>1274</v>
      </c>
      <c r="H43" s="303">
        <v>1782</v>
      </c>
      <c r="I43" s="303">
        <v>641</v>
      </c>
      <c r="J43" s="303">
        <v>423</v>
      </c>
      <c r="K43" s="342">
        <v>246</v>
      </c>
      <c r="L43" s="343">
        <v>6509</v>
      </c>
      <c r="M43" s="303">
        <v>208</v>
      </c>
      <c r="N43" s="303">
        <v>611</v>
      </c>
      <c r="O43" s="303">
        <v>1673</v>
      </c>
      <c r="P43" s="303">
        <v>1216</v>
      </c>
      <c r="Q43" s="303">
        <v>1880</v>
      </c>
      <c r="R43" s="303">
        <v>189</v>
      </c>
      <c r="S43" s="303">
        <v>556</v>
      </c>
      <c r="T43" s="342">
        <v>175</v>
      </c>
      <c r="U43" s="303">
        <v>429</v>
      </c>
      <c r="V43" s="303">
        <v>532</v>
      </c>
      <c r="W43" s="342">
        <v>192</v>
      </c>
      <c r="X43" s="343">
        <v>6977</v>
      </c>
      <c r="Y43" s="303">
        <v>441</v>
      </c>
      <c r="Z43" s="303">
        <v>1284</v>
      </c>
      <c r="AA43" s="303">
        <v>2374</v>
      </c>
      <c r="AB43" s="303">
        <v>510</v>
      </c>
      <c r="AC43" s="303">
        <v>1789</v>
      </c>
      <c r="AD43" s="303">
        <v>91</v>
      </c>
      <c r="AE43" s="303">
        <v>479</v>
      </c>
      <c r="AF43" s="342">
        <v>10</v>
      </c>
      <c r="AG43" s="343">
        <v>7655</v>
      </c>
      <c r="AH43" s="303">
        <v>425</v>
      </c>
      <c r="AI43" s="303">
        <v>534</v>
      </c>
      <c r="AJ43" s="303">
        <v>2850</v>
      </c>
      <c r="AK43" s="303">
        <v>899</v>
      </c>
      <c r="AL43" s="303">
        <v>1671</v>
      </c>
      <c r="AM43" s="303">
        <v>494</v>
      </c>
      <c r="AN43" s="303">
        <v>349</v>
      </c>
      <c r="AO43" s="342">
        <v>431</v>
      </c>
      <c r="AP43" s="332">
        <f t="shared" ref="AP43:AP60" si="5">AJ43/$AJ$41</f>
        <v>3.7852627105137329E-2</v>
      </c>
    </row>
    <row r="44" spans="1:42" s="333" customFormat="1" x14ac:dyDescent="0.25">
      <c r="A44" s="631"/>
      <c r="B44" s="339" t="s">
        <v>366</v>
      </c>
      <c r="C44" s="340">
        <v>143253</v>
      </c>
      <c r="D44" s="341">
        <v>19066</v>
      </c>
      <c r="E44" s="303">
        <v>27501</v>
      </c>
      <c r="F44" s="303">
        <v>9355</v>
      </c>
      <c r="G44" s="303">
        <v>12986</v>
      </c>
      <c r="H44" s="303">
        <v>20607</v>
      </c>
      <c r="I44" s="303">
        <v>15960</v>
      </c>
      <c r="J44" s="303">
        <v>8596</v>
      </c>
      <c r="K44" s="342">
        <v>29183</v>
      </c>
      <c r="L44" s="343">
        <v>150820</v>
      </c>
      <c r="M44" s="303">
        <v>21385</v>
      </c>
      <c r="N44" s="303">
        <v>25483</v>
      </c>
      <c r="O44" s="303">
        <v>9702</v>
      </c>
      <c r="P44" s="303">
        <v>13258</v>
      </c>
      <c r="Q44" s="303">
        <v>22405</v>
      </c>
      <c r="R44" s="303">
        <v>16909</v>
      </c>
      <c r="S44" s="303">
        <v>9427</v>
      </c>
      <c r="T44" s="342">
        <v>32251</v>
      </c>
      <c r="U44" s="303">
        <v>16678</v>
      </c>
      <c r="V44" s="303">
        <v>10546</v>
      </c>
      <c r="W44" s="342">
        <v>30697</v>
      </c>
      <c r="X44" s="343">
        <v>158135</v>
      </c>
      <c r="Y44" s="303">
        <v>22636</v>
      </c>
      <c r="Z44" s="303">
        <v>31324</v>
      </c>
      <c r="AA44" s="303">
        <v>10028</v>
      </c>
      <c r="AB44" s="303">
        <v>15094</v>
      </c>
      <c r="AC44" s="303">
        <v>23955</v>
      </c>
      <c r="AD44" s="303">
        <v>13235</v>
      </c>
      <c r="AE44" s="303">
        <v>10685</v>
      </c>
      <c r="AF44" s="342">
        <v>31179</v>
      </c>
      <c r="AG44" s="343">
        <v>157563</v>
      </c>
      <c r="AH44" s="303">
        <v>20961</v>
      </c>
      <c r="AI44" s="303">
        <v>27302</v>
      </c>
      <c r="AJ44" s="303">
        <v>10442</v>
      </c>
      <c r="AK44" s="303">
        <v>16269</v>
      </c>
      <c r="AL44" s="303">
        <v>25119</v>
      </c>
      <c r="AM44" s="303">
        <v>15095</v>
      </c>
      <c r="AN44" s="303">
        <v>9920</v>
      </c>
      <c r="AO44" s="342">
        <v>32454</v>
      </c>
      <c r="AP44" s="332">
        <f t="shared" si="5"/>
        <v>0.13868671306380492</v>
      </c>
    </row>
    <row r="45" spans="1:42" s="333" customFormat="1" ht="25.5" x14ac:dyDescent="0.25">
      <c r="A45" s="631"/>
      <c r="B45" s="339" t="s">
        <v>367</v>
      </c>
      <c r="C45" s="340">
        <v>10407</v>
      </c>
      <c r="D45" s="341">
        <v>793</v>
      </c>
      <c r="E45" s="303">
        <v>503</v>
      </c>
      <c r="F45" s="303">
        <v>1360</v>
      </c>
      <c r="G45" s="303">
        <v>190</v>
      </c>
      <c r="H45" s="303">
        <v>4132</v>
      </c>
      <c r="I45" s="303">
        <v>1477</v>
      </c>
      <c r="J45" s="303">
        <v>144</v>
      </c>
      <c r="K45" s="342">
        <v>1807</v>
      </c>
      <c r="L45" s="343">
        <v>10324</v>
      </c>
      <c r="M45" s="303">
        <v>684</v>
      </c>
      <c r="N45" s="303">
        <v>235</v>
      </c>
      <c r="O45" s="303">
        <v>911</v>
      </c>
      <c r="P45" s="303">
        <v>48</v>
      </c>
      <c r="Q45" s="303">
        <v>4998</v>
      </c>
      <c r="R45" s="303">
        <v>1197</v>
      </c>
      <c r="S45" s="303">
        <v>349</v>
      </c>
      <c r="T45" s="342">
        <v>1903</v>
      </c>
      <c r="U45" s="303">
        <v>1390</v>
      </c>
      <c r="V45" s="303">
        <v>340</v>
      </c>
      <c r="W45" s="342">
        <v>2739</v>
      </c>
      <c r="X45" s="343">
        <v>9395</v>
      </c>
      <c r="Y45" s="303">
        <v>962</v>
      </c>
      <c r="Z45" s="303">
        <v>493</v>
      </c>
      <c r="AA45" s="303">
        <v>695</v>
      </c>
      <c r="AB45" s="303">
        <v>58</v>
      </c>
      <c r="AC45" s="303">
        <v>3163</v>
      </c>
      <c r="AD45" s="303">
        <v>1182</v>
      </c>
      <c r="AE45" s="303">
        <v>233</v>
      </c>
      <c r="AF45" s="342">
        <v>2609</v>
      </c>
      <c r="AG45" s="343">
        <v>8250</v>
      </c>
      <c r="AH45" s="303">
        <v>955</v>
      </c>
      <c r="AI45" s="303">
        <v>501</v>
      </c>
      <c r="AJ45" s="303">
        <v>785</v>
      </c>
      <c r="AK45" s="303">
        <v>235</v>
      </c>
      <c r="AL45" s="303">
        <v>2316</v>
      </c>
      <c r="AM45" s="303">
        <v>1088</v>
      </c>
      <c r="AN45" s="303">
        <v>185</v>
      </c>
      <c r="AO45" s="342">
        <v>2185</v>
      </c>
      <c r="AP45" s="332">
        <f t="shared" si="5"/>
        <v>1.0426074483344844E-2</v>
      </c>
    </row>
    <row r="46" spans="1:42" s="333" customFormat="1" ht="30" customHeight="1" x14ac:dyDescent="0.25">
      <c r="A46" s="631"/>
      <c r="B46" s="339" t="s">
        <v>368</v>
      </c>
      <c r="C46" s="340">
        <v>12651</v>
      </c>
      <c r="D46" s="341">
        <v>1053</v>
      </c>
      <c r="E46" s="303">
        <v>1149</v>
      </c>
      <c r="F46" s="303">
        <v>1979</v>
      </c>
      <c r="G46" s="303">
        <v>1314</v>
      </c>
      <c r="H46" s="303">
        <v>1575</v>
      </c>
      <c r="I46" s="303">
        <v>618</v>
      </c>
      <c r="J46" s="303">
        <v>820</v>
      </c>
      <c r="K46" s="342">
        <v>4142</v>
      </c>
      <c r="L46" s="343">
        <v>14120</v>
      </c>
      <c r="M46" s="303">
        <v>934</v>
      </c>
      <c r="N46" s="303">
        <v>1102</v>
      </c>
      <c r="O46" s="303">
        <v>2142</v>
      </c>
      <c r="P46" s="303">
        <v>1331</v>
      </c>
      <c r="Q46" s="303">
        <v>1724</v>
      </c>
      <c r="R46" s="303">
        <v>500</v>
      </c>
      <c r="S46" s="303">
        <v>940</v>
      </c>
      <c r="T46" s="342">
        <v>5446</v>
      </c>
      <c r="U46" s="303">
        <v>743</v>
      </c>
      <c r="V46" s="303">
        <v>1222</v>
      </c>
      <c r="W46" s="342">
        <v>5974</v>
      </c>
      <c r="X46" s="343">
        <v>15590</v>
      </c>
      <c r="Y46" s="303">
        <v>1227</v>
      </c>
      <c r="Z46" s="303">
        <v>2014</v>
      </c>
      <c r="AA46" s="303">
        <v>2013</v>
      </c>
      <c r="AB46" s="303">
        <v>1426</v>
      </c>
      <c r="AC46" s="303">
        <v>1986</v>
      </c>
      <c r="AD46" s="303">
        <v>768</v>
      </c>
      <c r="AE46" s="303">
        <v>1088</v>
      </c>
      <c r="AF46" s="342">
        <v>5068</v>
      </c>
      <c r="AG46" s="343">
        <v>16706</v>
      </c>
      <c r="AH46" s="303">
        <v>1644</v>
      </c>
      <c r="AI46" s="303">
        <v>1294</v>
      </c>
      <c r="AJ46" s="303">
        <v>3072</v>
      </c>
      <c r="AK46" s="303">
        <v>1344</v>
      </c>
      <c r="AL46" s="303">
        <v>2589</v>
      </c>
      <c r="AM46" s="303">
        <v>635</v>
      </c>
      <c r="AN46" s="303">
        <v>702</v>
      </c>
      <c r="AO46" s="342">
        <v>5426</v>
      </c>
      <c r="AP46" s="332">
        <f t="shared" si="5"/>
        <v>4.0801147532274346E-2</v>
      </c>
    </row>
    <row r="47" spans="1:42" s="333" customFormat="1" x14ac:dyDescent="0.25">
      <c r="A47" s="631"/>
      <c r="B47" s="339" t="s">
        <v>369</v>
      </c>
      <c r="C47" s="340">
        <v>53391</v>
      </c>
      <c r="D47" s="341">
        <v>2962</v>
      </c>
      <c r="E47" s="303">
        <v>3040</v>
      </c>
      <c r="F47" s="303">
        <v>7273</v>
      </c>
      <c r="G47" s="303">
        <v>3530</v>
      </c>
      <c r="H47" s="303">
        <v>2742</v>
      </c>
      <c r="I47" s="303">
        <v>11311</v>
      </c>
      <c r="J47" s="303">
        <v>6907</v>
      </c>
      <c r="K47" s="342">
        <v>15627</v>
      </c>
      <c r="L47" s="343">
        <v>56263</v>
      </c>
      <c r="M47" s="303">
        <v>3032</v>
      </c>
      <c r="N47" s="303">
        <v>3707</v>
      </c>
      <c r="O47" s="303">
        <v>7274</v>
      </c>
      <c r="P47" s="303">
        <v>4062</v>
      </c>
      <c r="Q47" s="303">
        <v>3139</v>
      </c>
      <c r="R47" s="303">
        <v>11439</v>
      </c>
      <c r="S47" s="303">
        <v>6331</v>
      </c>
      <c r="T47" s="342">
        <v>17278</v>
      </c>
      <c r="U47" s="303">
        <v>10577</v>
      </c>
      <c r="V47" s="303">
        <v>7045</v>
      </c>
      <c r="W47" s="342">
        <v>18265</v>
      </c>
      <c r="X47" s="343">
        <v>55165</v>
      </c>
      <c r="Y47" s="303">
        <v>3292</v>
      </c>
      <c r="Z47" s="303">
        <v>3432</v>
      </c>
      <c r="AA47" s="303">
        <v>6838</v>
      </c>
      <c r="AB47" s="303">
        <v>4693</v>
      </c>
      <c r="AC47" s="303">
        <v>2641</v>
      </c>
      <c r="AD47" s="303">
        <v>11348</v>
      </c>
      <c r="AE47" s="303">
        <v>6832</v>
      </c>
      <c r="AF47" s="342">
        <v>16090</v>
      </c>
      <c r="AG47" s="343">
        <v>54380</v>
      </c>
      <c r="AH47" s="303">
        <v>4176</v>
      </c>
      <c r="AI47" s="303">
        <v>3514</v>
      </c>
      <c r="AJ47" s="303">
        <v>7402</v>
      </c>
      <c r="AK47" s="303">
        <v>3436</v>
      </c>
      <c r="AL47" s="303">
        <v>3162</v>
      </c>
      <c r="AM47" s="303">
        <v>9417</v>
      </c>
      <c r="AN47" s="303">
        <v>6038</v>
      </c>
      <c r="AO47" s="342">
        <v>17236</v>
      </c>
      <c r="AP47" s="332">
        <f t="shared" si="5"/>
        <v>9.8310577484991765E-2</v>
      </c>
    </row>
    <row r="48" spans="1:42" s="333" customFormat="1" ht="25.5" x14ac:dyDescent="0.25">
      <c r="A48" s="631"/>
      <c r="B48" s="339" t="s">
        <v>370</v>
      </c>
      <c r="C48" s="340">
        <v>108869</v>
      </c>
      <c r="D48" s="341">
        <v>6836</v>
      </c>
      <c r="E48" s="303">
        <v>8153</v>
      </c>
      <c r="F48" s="303">
        <v>12495</v>
      </c>
      <c r="G48" s="303">
        <v>8400</v>
      </c>
      <c r="H48" s="303">
        <v>10511</v>
      </c>
      <c r="I48" s="303">
        <v>15567</v>
      </c>
      <c r="J48" s="303">
        <v>7198</v>
      </c>
      <c r="K48" s="342">
        <v>39708</v>
      </c>
      <c r="L48" s="343">
        <v>108726</v>
      </c>
      <c r="M48" s="303">
        <v>6206</v>
      </c>
      <c r="N48" s="303">
        <v>7865</v>
      </c>
      <c r="O48" s="303">
        <v>13702</v>
      </c>
      <c r="P48" s="303">
        <v>9093</v>
      </c>
      <c r="Q48" s="303">
        <v>10599</v>
      </c>
      <c r="R48" s="303">
        <v>14622</v>
      </c>
      <c r="S48" s="303">
        <v>7023</v>
      </c>
      <c r="T48" s="342">
        <v>39616</v>
      </c>
      <c r="U48" s="303">
        <v>15872</v>
      </c>
      <c r="V48" s="303">
        <v>7045</v>
      </c>
      <c r="W48" s="342">
        <v>41289</v>
      </c>
      <c r="X48" s="343">
        <v>116970</v>
      </c>
      <c r="Y48" s="303">
        <v>6430</v>
      </c>
      <c r="Z48" s="303">
        <v>5609</v>
      </c>
      <c r="AA48" s="303">
        <v>13629</v>
      </c>
      <c r="AB48" s="303">
        <v>9970</v>
      </c>
      <c r="AC48" s="303">
        <v>8421</v>
      </c>
      <c r="AD48" s="303">
        <v>15956</v>
      </c>
      <c r="AE48" s="303">
        <v>7117</v>
      </c>
      <c r="AF48" s="342">
        <v>49839</v>
      </c>
      <c r="AG48" s="343">
        <v>122626</v>
      </c>
      <c r="AH48" s="303">
        <v>7713</v>
      </c>
      <c r="AI48" s="303">
        <v>9478</v>
      </c>
      <c r="AJ48" s="303">
        <v>13113</v>
      </c>
      <c r="AK48" s="303">
        <v>10411</v>
      </c>
      <c r="AL48" s="303">
        <v>9320</v>
      </c>
      <c r="AM48" s="303">
        <v>18001</v>
      </c>
      <c r="AN48" s="303">
        <v>6271</v>
      </c>
      <c r="AO48" s="342">
        <v>48320</v>
      </c>
      <c r="AP48" s="332">
        <f t="shared" si="5"/>
        <v>0.17416192955426871</v>
      </c>
    </row>
    <row r="49" spans="1:42" s="333" customFormat="1" x14ac:dyDescent="0.25">
      <c r="A49" s="631"/>
      <c r="B49" s="339" t="s">
        <v>371</v>
      </c>
      <c r="C49" s="340">
        <v>37769</v>
      </c>
      <c r="D49" s="341">
        <v>2386</v>
      </c>
      <c r="E49" s="303">
        <v>3319</v>
      </c>
      <c r="F49" s="303">
        <v>2354</v>
      </c>
      <c r="G49" s="303">
        <v>4000</v>
      </c>
      <c r="H49" s="303">
        <v>3560</v>
      </c>
      <c r="I49" s="303">
        <v>3371</v>
      </c>
      <c r="J49" s="303">
        <v>3058</v>
      </c>
      <c r="K49" s="342">
        <v>15723</v>
      </c>
      <c r="L49" s="343">
        <v>39134</v>
      </c>
      <c r="M49" s="303">
        <v>4123</v>
      </c>
      <c r="N49" s="303">
        <v>4228</v>
      </c>
      <c r="O49" s="303">
        <v>2088</v>
      </c>
      <c r="P49" s="303">
        <v>3382</v>
      </c>
      <c r="Q49" s="303">
        <v>2551</v>
      </c>
      <c r="R49" s="303">
        <v>3783</v>
      </c>
      <c r="S49" s="303">
        <v>2400</v>
      </c>
      <c r="T49" s="342">
        <v>16580</v>
      </c>
      <c r="U49" s="303">
        <v>4957</v>
      </c>
      <c r="V49" s="303">
        <v>3205</v>
      </c>
      <c r="W49" s="342">
        <v>17131</v>
      </c>
      <c r="X49" s="343">
        <v>43348</v>
      </c>
      <c r="Y49" s="303">
        <v>4463</v>
      </c>
      <c r="Z49" s="303">
        <v>3904</v>
      </c>
      <c r="AA49" s="303">
        <v>3753</v>
      </c>
      <c r="AB49" s="303">
        <v>5332</v>
      </c>
      <c r="AC49" s="303">
        <v>2771</v>
      </c>
      <c r="AD49" s="303">
        <v>4849</v>
      </c>
      <c r="AE49" s="303">
        <v>3300</v>
      </c>
      <c r="AF49" s="342">
        <v>14975</v>
      </c>
      <c r="AG49" s="343">
        <v>41080</v>
      </c>
      <c r="AH49" s="303">
        <v>3819</v>
      </c>
      <c r="AI49" s="303">
        <v>5459</v>
      </c>
      <c r="AJ49" s="303">
        <v>2805</v>
      </c>
      <c r="AK49" s="303">
        <v>5513</v>
      </c>
      <c r="AL49" s="303">
        <v>2295</v>
      </c>
      <c r="AM49" s="303">
        <v>4226</v>
      </c>
      <c r="AN49" s="303">
        <v>4008</v>
      </c>
      <c r="AO49" s="342">
        <v>12954</v>
      </c>
      <c r="AP49" s="332">
        <f t="shared" si="5"/>
        <v>3.7254954045582531E-2</v>
      </c>
    </row>
    <row r="50" spans="1:42" s="333" customFormat="1" x14ac:dyDescent="0.25">
      <c r="A50" s="631"/>
      <c r="B50" s="339" t="s">
        <v>372</v>
      </c>
      <c r="C50" s="340">
        <v>28569</v>
      </c>
      <c r="D50" s="341">
        <v>1626</v>
      </c>
      <c r="E50" s="303">
        <v>2511</v>
      </c>
      <c r="F50" s="303">
        <v>5410</v>
      </c>
      <c r="G50" s="303">
        <v>1734</v>
      </c>
      <c r="H50" s="303">
        <v>2709</v>
      </c>
      <c r="I50" s="303">
        <v>5433</v>
      </c>
      <c r="J50" s="303">
        <v>1383</v>
      </c>
      <c r="K50" s="342">
        <v>7763</v>
      </c>
      <c r="L50" s="343">
        <v>30964</v>
      </c>
      <c r="M50" s="303">
        <v>1553</v>
      </c>
      <c r="N50" s="303">
        <v>3532</v>
      </c>
      <c r="O50" s="303">
        <v>4898</v>
      </c>
      <c r="P50" s="303">
        <v>2037</v>
      </c>
      <c r="Q50" s="303">
        <v>2268</v>
      </c>
      <c r="R50" s="303">
        <v>7270</v>
      </c>
      <c r="S50" s="303">
        <v>1999</v>
      </c>
      <c r="T50" s="342">
        <v>7407</v>
      </c>
      <c r="U50" s="303">
        <v>5052</v>
      </c>
      <c r="V50" s="303">
        <v>1921</v>
      </c>
      <c r="W50" s="342">
        <v>11159</v>
      </c>
      <c r="X50" s="343">
        <v>33799</v>
      </c>
      <c r="Y50" s="303">
        <v>1493</v>
      </c>
      <c r="Z50" s="303">
        <v>2977</v>
      </c>
      <c r="AA50" s="303">
        <v>6777</v>
      </c>
      <c r="AB50" s="303">
        <v>2265</v>
      </c>
      <c r="AC50" s="303">
        <v>2517</v>
      </c>
      <c r="AD50" s="303">
        <v>5635</v>
      </c>
      <c r="AE50" s="303">
        <v>1557</v>
      </c>
      <c r="AF50" s="342">
        <v>10578</v>
      </c>
      <c r="AG50" s="343">
        <v>28775</v>
      </c>
      <c r="AH50" s="303">
        <v>1911</v>
      </c>
      <c r="AI50" s="303">
        <v>2521</v>
      </c>
      <c r="AJ50" s="303">
        <v>4855</v>
      </c>
      <c r="AK50" s="303">
        <v>1903</v>
      </c>
      <c r="AL50" s="303">
        <v>2093</v>
      </c>
      <c r="AM50" s="303">
        <v>5025</v>
      </c>
      <c r="AN50" s="303">
        <v>1559</v>
      </c>
      <c r="AO50" s="342">
        <v>8907</v>
      </c>
      <c r="AP50" s="332">
        <f t="shared" si="5"/>
        <v>6.4482282314190092E-2</v>
      </c>
    </row>
    <row r="51" spans="1:42" s="333" customFormat="1" x14ac:dyDescent="0.25">
      <c r="A51" s="631"/>
      <c r="B51" s="339" t="s">
        <v>373</v>
      </c>
      <c r="C51" s="340">
        <v>13587</v>
      </c>
      <c r="D51" s="341">
        <v>571</v>
      </c>
      <c r="E51" s="303">
        <v>1195</v>
      </c>
      <c r="F51" s="303">
        <v>508</v>
      </c>
      <c r="G51" s="303">
        <v>669</v>
      </c>
      <c r="H51" s="303">
        <v>1340</v>
      </c>
      <c r="I51" s="303">
        <v>468</v>
      </c>
      <c r="J51" s="303">
        <v>390</v>
      </c>
      <c r="K51" s="342">
        <v>8446</v>
      </c>
      <c r="L51" s="343">
        <v>12995</v>
      </c>
      <c r="M51" s="303">
        <v>517</v>
      </c>
      <c r="N51" s="303">
        <v>732</v>
      </c>
      <c r="O51" s="303">
        <v>663</v>
      </c>
      <c r="P51" s="303">
        <v>261</v>
      </c>
      <c r="Q51" s="303">
        <v>1069</v>
      </c>
      <c r="R51" s="303">
        <v>1268</v>
      </c>
      <c r="S51" s="303">
        <v>969</v>
      </c>
      <c r="T51" s="342">
        <v>7517</v>
      </c>
      <c r="U51" s="303">
        <v>1123</v>
      </c>
      <c r="V51" s="303">
        <v>1220</v>
      </c>
      <c r="W51" s="342">
        <v>8512</v>
      </c>
      <c r="X51" s="343">
        <v>18481</v>
      </c>
      <c r="Y51" s="303">
        <v>655</v>
      </c>
      <c r="Z51" s="303">
        <v>552</v>
      </c>
      <c r="AA51" s="303">
        <v>512</v>
      </c>
      <c r="AB51" s="303">
        <v>440</v>
      </c>
      <c r="AC51" s="303">
        <v>3431</v>
      </c>
      <c r="AD51" s="303">
        <v>894</v>
      </c>
      <c r="AE51" s="303">
        <v>1065</v>
      </c>
      <c r="AF51" s="342">
        <v>10933</v>
      </c>
      <c r="AG51" s="343">
        <v>20659</v>
      </c>
      <c r="AH51" s="303">
        <v>541</v>
      </c>
      <c r="AI51" s="303">
        <v>445</v>
      </c>
      <c r="AJ51" s="303">
        <v>531</v>
      </c>
      <c r="AK51" s="303">
        <v>848</v>
      </c>
      <c r="AL51" s="303">
        <v>3284</v>
      </c>
      <c r="AM51" s="303">
        <v>1012</v>
      </c>
      <c r="AN51" s="303">
        <v>966</v>
      </c>
      <c r="AO51" s="342">
        <v>13033</v>
      </c>
      <c r="AP51" s="332">
        <f t="shared" si="5"/>
        <v>7.0525421027466395E-3</v>
      </c>
    </row>
    <row r="52" spans="1:42" s="333" customFormat="1" x14ac:dyDescent="0.25">
      <c r="A52" s="631"/>
      <c r="B52" s="339" t="s">
        <v>374</v>
      </c>
      <c r="C52" s="340">
        <v>10817</v>
      </c>
      <c r="D52" s="341">
        <v>459</v>
      </c>
      <c r="E52" s="303">
        <v>139</v>
      </c>
      <c r="F52" s="303">
        <v>1261</v>
      </c>
      <c r="G52" s="303">
        <v>442</v>
      </c>
      <c r="H52" s="303">
        <v>975</v>
      </c>
      <c r="I52" s="303">
        <v>839</v>
      </c>
      <c r="J52" s="303">
        <v>424</v>
      </c>
      <c r="K52" s="342">
        <v>6278</v>
      </c>
      <c r="L52" s="343">
        <v>8095</v>
      </c>
      <c r="M52" s="303">
        <v>183</v>
      </c>
      <c r="N52" s="303">
        <v>298</v>
      </c>
      <c r="O52" s="303">
        <v>775</v>
      </c>
      <c r="P52" s="303">
        <v>581</v>
      </c>
      <c r="Q52" s="303">
        <v>344</v>
      </c>
      <c r="R52" s="303">
        <v>966</v>
      </c>
      <c r="S52" s="303">
        <v>572</v>
      </c>
      <c r="T52" s="342">
        <v>4377</v>
      </c>
      <c r="U52" s="303">
        <v>1688</v>
      </c>
      <c r="V52" s="303">
        <v>670</v>
      </c>
      <c r="W52" s="342">
        <v>5106</v>
      </c>
      <c r="X52" s="343">
        <v>11844</v>
      </c>
      <c r="Y52" s="303">
        <v>695</v>
      </c>
      <c r="Z52" s="303">
        <v>566</v>
      </c>
      <c r="AA52" s="303">
        <v>1020</v>
      </c>
      <c r="AB52" s="303">
        <v>926</v>
      </c>
      <c r="AC52" s="303">
        <v>326</v>
      </c>
      <c r="AD52" s="303">
        <v>1124</v>
      </c>
      <c r="AE52" s="303">
        <v>289</v>
      </c>
      <c r="AF52" s="342">
        <v>6897</v>
      </c>
      <c r="AG52" s="343">
        <v>10190</v>
      </c>
      <c r="AH52" s="303">
        <v>436</v>
      </c>
      <c r="AI52" s="303">
        <v>744</v>
      </c>
      <c r="AJ52" s="303">
        <v>590</v>
      </c>
      <c r="AK52" s="303">
        <v>703</v>
      </c>
      <c r="AL52" s="303">
        <v>710</v>
      </c>
      <c r="AM52" s="303">
        <v>905</v>
      </c>
      <c r="AN52" s="303">
        <v>437</v>
      </c>
      <c r="AO52" s="342">
        <v>5665</v>
      </c>
      <c r="AP52" s="332">
        <f t="shared" si="5"/>
        <v>7.8361578919407104E-3</v>
      </c>
    </row>
    <row r="53" spans="1:42" s="333" customFormat="1" x14ac:dyDescent="0.25">
      <c r="A53" s="631"/>
      <c r="B53" s="339" t="s">
        <v>375</v>
      </c>
      <c r="C53" s="340">
        <v>1702</v>
      </c>
      <c r="D53" s="341" t="s">
        <v>352</v>
      </c>
      <c r="E53" s="303">
        <v>40</v>
      </c>
      <c r="F53" s="303">
        <v>349</v>
      </c>
      <c r="G53" s="303">
        <v>52</v>
      </c>
      <c r="H53" s="303">
        <v>129</v>
      </c>
      <c r="I53" s="303">
        <v>15</v>
      </c>
      <c r="J53" s="303">
        <v>21</v>
      </c>
      <c r="K53" s="342">
        <v>1097</v>
      </c>
      <c r="L53" s="343">
        <v>1330</v>
      </c>
      <c r="M53" s="303" t="s">
        <v>352</v>
      </c>
      <c r="N53" s="303" t="s">
        <v>352</v>
      </c>
      <c r="O53" s="303">
        <v>13</v>
      </c>
      <c r="P53" s="303">
        <v>135</v>
      </c>
      <c r="Q53" s="303">
        <v>146</v>
      </c>
      <c r="R53" s="303">
        <v>79</v>
      </c>
      <c r="S53" s="303" t="s">
        <v>352</v>
      </c>
      <c r="T53" s="342">
        <v>957</v>
      </c>
      <c r="U53" s="303">
        <v>15</v>
      </c>
      <c r="V53" s="303" t="s">
        <v>352</v>
      </c>
      <c r="W53" s="342">
        <v>1464</v>
      </c>
      <c r="X53" s="343">
        <v>2168</v>
      </c>
      <c r="Y53" s="303" t="s">
        <v>352</v>
      </c>
      <c r="Z53" s="303" t="s">
        <v>352</v>
      </c>
      <c r="AA53" s="303">
        <v>44</v>
      </c>
      <c r="AB53" s="303">
        <v>301</v>
      </c>
      <c r="AC53" s="303">
        <v>147</v>
      </c>
      <c r="AD53" s="303">
        <v>306</v>
      </c>
      <c r="AE53" s="303" t="s">
        <v>352</v>
      </c>
      <c r="AF53" s="342">
        <v>1370</v>
      </c>
      <c r="AG53" s="343">
        <v>2177</v>
      </c>
      <c r="AH53" s="303" t="s">
        <v>352</v>
      </c>
      <c r="AI53" s="303" t="s">
        <v>352</v>
      </c>
      <c r="AJ53" s="303">
        <v>97</v>
      </c>
      <c r="AK53" s="303">
        <v>133</v>
      </c>
      <c r="AL53" s="303">
        <v>67</v>
      </c>
      <c r="AM53" s="303">
        <v>127</v>
      </c>
      <c r="AN53" s="303">
        <v>65</v>
      </c>
      <c r="AO53" s="342">
        <v>1688</v>
      </c>
      <c r="AP53" s="332">
        <f t="shared" si="5"/>
        <v>1.2883174839292354E-3</v>
      </c>
    </row>
    <row r="54" spans="1:42" s="333" customFormat="1" x14ac:dyDescent="0.25">
      <c r="A54" s="631"/>
      <c r="B54" s="339" t="s">
        <v>376</v>
      </c>
      <c r="C54" s="340">
        <v>13350</v>
      </c>
      <c r="D54" s="341">
        <v>319</v>
      </c>
      <c r="E54" s="303">
        <v>677</v>
      </c>
      <c r="F54" s="303">
        <v>1083</v>
      </c>
      <c r="G54" s="303">
        <v>782</v>
      </c>
      <c r="H54" s="303">
        <v>753</v>
      </c>
      <c r="I54" s="303">
        <v>1452</v>
      </c>
      <c r="J54" s="303">
        <v>1336</v>
      </c>
      <c r="K54" s="342">
        <v>6949</v>
      </c>
      <c r="L54" s="343">
        <v>17332</v>
      </c>
      <c r="M54" s="303">
        <v>803</v>
      </c>
      <c r="N54" s="303">
        <v>871</v>
      </c>
      <c r="O54" s="303">
        <v>1031</v>
      </c>
      <c r="P54" s="303">
        <v>700</v>
      </c>
      <c r="Q54" s="303">
        <v>1254</v>
      </c>
      <c r="R54" s="303">
        <v>2083</v>
      </c>
      <c r="S54" s="303">
        <v>1634</v>
      </c>
      <c r="T54" s="342">
        <v>8957</v>
      </c>
      <c r="U54" s="303">
        <v>1853</v>
      </c>
      <c r="V54" s="303">
        <v>2190</v>
      </c>
      <c r="W54" s="342">
        <v>9153</v>
      </c>
      <c r="X54" s="343">
        <v>18550</v>
      </c>
      <c r="Y54" s="303">
        <v>876</v>
      </c>
      <c r="Z54" s="303">
        <v>1252</v>
      </c>
      <c r="AA54" s="303">
        <v>1029</v>
      </c>
      <c r="AB54" s="303">
        <v>2052</v>
      </c>
      <c r="AC54" s="303">
        <v>1464</v>
      </c>
      <c r="AD54" s="303">
        <v>1654</v>
      </c>
      <c r="AE54" s="303">
        <v>1474</v>
      </c>
      <c r="AF54" s="342">
        <v>8749</v>
      </c>
      <c r="AG54" s="343">
        <v>20148</v>
      </c>
      <c r="AH54" s="303">
        <v>751</v>
      </c>
      <c r="AI54" s="303">
        <v>1323</v>
      </c>
      <c r="AJ54" s="303">
        <v>1446</v>
      </c>
      <c r="AK54" s="303">
        <v>1928</v>
      </c>
      <c r="AL54" s="303">
        <v>2233</v>
      </c>
      <c r="AM54" s="303">
        <v>1706</v>
      </c>
      <c r="AN54" s="303">
        <v>1269</v>
      </c>
      <c r="AO54" s="342">
        <v>9492</v>
      </c>
      <c r="AP54" s="332">
        <f t="shared" si="5"/>
        <v>1.9205227647027572E-2</v>
      </c>
    </row>
    <row r="55" spans="1:42" s="333" customFormat="1" x14ac:dyDescent="0.25">
      <c r="A55" s="631"/>
      <c r="B55" s="339" t="s">
        <v>377</v>
      </c>
      <c r="C55" s="340">
        <v>13928</v>
      </c>
      <c r="D55" s="341">
        <v>1021</v>
      </c>
      <c r="E55" s="303">
        <v>813</v>
      </c>
      <c r="F55" s="303">
        <v>1334</v>
      </c>
      <c r="G55" s="303">
        <v>340</v>
      </c>
      <c r="H55" s="303">
        <v>807</v>
      </c>
      <c r="I55" s="303">
        <v>1044</v>
      </c>
      <c r="J55" s="303">
        <v>735</v>
      </c>
      <c r="K55" s="342">
        <v>7834</v>
      </c>
      <c r="L55" s="343">
        <v>14612</v>
      </c>
      <c r="M55" s="303">
        <v>957</v>
      </c>
      <c r="N55" s="303">
        <v>209</v>
      </c>
      <c r="O55" s="303">
        <v>1242</v>
      </c>
      <c r="P55" s="303">
        <v>702</v>
      </c>
      <c r="Q55" s="303">
        <v>710</v>
      </c>
      <c r="R55" s="303">
        <v>1277</v>
      </c>
      <c r="S55" s="303">
        <v>1132</v>
      </c>
      <c r="T55" s="342">
        <v>8383</v>
      </c>
      <c r="U55" s="303">
        <v>2929</v>
      </c>
      <c r="V55" s="303">
        <v>1369</v>
      </c>
      <c r="W55" s="342">
        <v>10872</v>
      </c>
      <c r="X55" s="343">
        <v>20067</v>
      </c>
      <c r="Y55" s="303">
        <v>1145</v>
      </c>
      <c r="Z55" s="303">
        <v>272</v>
      </c>
      <c r="AA55" s="303">
        <v>2007</v>
      </c>
      <c r="AB55" s="303">
        <v>1182</v>
      </c>
      <c r="AC55" s="303">
        <v>2000</v>
      </c>
      <c r="AD55" s="303">
        <v>1605</v>
      </c>
      <c r="AE55" s="303">
        <v>991</v>
      </c>
      <c r="AF55" s="342">
        <v>10864</v>
      </c>
      <c r="AG55" s="343">
        <v>18886</v>
      </c>
      <c r="AH55" s="303">
        <v>1515</v>
      </c>
      <c r="AI55" s="303">
        <v>1164</v>
      </c>
      <c r="AJ55" s="303">
        <v>1833</v>
      </c>
      <c r="AK55" s="303">
        <v>789</v>
      </c>
      <c r="AL55" s="303">
        <v>861</v>
      </c>
      <c r="AM55" s="303">
        <v>909</v>
      </c>
      <c r="AN55" s="303">
        <v>935</v>
      </c>
      <c r="AO55" s="342">
        <v>10881</v>
      </c>
      <c r="AP55" s="332">
        <f t="shared" si="5"/>
        <v>2.4345215959198852E-2</v>
      </c>
    </row>
    <row r="56" spans="1:42" s="333" customFormat="1" ht="25.5" x14ac:dyDescent="0.25">
      <c r="A56" s="631"/>
      <c r="B56" s="339" t="s">
        <v>378</v>
      </c>
      <c r="C56" s="340">
        <v>53143</v>
      </c>
      <c r="D56" s="341">
        <v>2808</v>
      </c>
      <c r="E56" s="303">
        <v>4903</v>
      </c>
      <c r="F56" s="303">
        <v>5951</v>
      </c>
      <c r="G56" s="303">
        <v>2934</v>
      </c>
      <c r="H56" s="303">
        <v>4139</v>
      </c>
      <c r="I56" s="303">
        <v>7927</v>
      </c>
      <c r="J56" s="303">
        <v>6188</v>
      </c>
      <c r="K56" s="342">
        <v>18293</v>
      </c>
      <c r="L56" s="343">
        <v>52900</v>
      </c>
      <c r="M56" s="303">
        <v>3192</v>
      </c>
      <c r="N56" s="303">
        <v>5179</v>
      </c>
      <c r="O56" s="303">
        <v>5731</v>
      </c>
      <c r="P56" s="303">
        <v>2540</v>
      </c>
      <c r="Q56" s="303">
        <v>3143</v>
      </c>
      <c r="R56" s="303">
        <v>7987</v>
      </c>
      <c r="S56" s="303">
        <v>4739</v>
      </c>
      <c r="T56" s="342">
        <v>20389</v>
      </c>
      <c r="U56" s="303">
        <v>7119</v>
      </c>
      <c r="V56" s="303">
        <v>4274</v>
      </c>
      <c r="W56" s="342">
        <v>20249</v>
      </c>
      <c r="X56" s="343">
        <v>54962</v>
      </c>
      <c r="Y56" s="303">
        <v>2829</v>
      </c>
      <c r="Z56" s="303">
        <v>5496</v>
      </c>
      <c r="AA56" s="303">
        <v>6540</v>
      </c>
      <c r="AB56" s="303">
        <v>2895</v>
      </c>
      <c r="AC56" s="303">
        <v>5708</v>
      </c>
      <c r="AD56" s="303">
        <v>8317</v>
      </c>
      <c r="AE56" s="303">
        <v>4581</v>
      </c>
      <c r="AF56" s="342">
        <v>18597</v>
      </c>
      <c r="AG56" s="343">
        <v>59125</v>
      </c>
      <c r="AH56" s="303">
        <v>2883</v>
      </c>
      <c r="AI56" s="303">
        <v>5783</v>
      </c>
      <c r="AJ56" s="303">
        <v>6603</v>
      </c>
      <c r="AK56" s="303">
        <v>2569</v>
      </c>
      <c r="AL56" s="303">
        <v>6093</v>
      </c>
      <c r="AM56" s="303">
        <v>10767</v>
      </c>
      <c r="AN56" s="303">
        <v>4138</v>
      </c>
      <c r="AO56" s="342">
        <v>20289</v>
      </c>
      <c r="AP56" s="332">
        <f t="shared" si="5"/>
        <v>8.7698560272007647E-2</v>
      </c>
    </row>
    <row r="57" spans="1:42" s="333" customFormat="1" x14ac:dyDescent="0.25">
      <c r="A57" s="631"/>
      <c r="B57" s="339" t="s">
        <v>379</v>
      </c>
      <c r="C57" s="340">
        <v>43973</v>
      </c>
      <c r="D57" s="341">
        <v>2883</v>
      </c>
      <c r="E57" s="303">
        <v>3413</v>
      </c>
      <c r="F57" s="303">
        <v>5186</v>
      </c>
      <c r="G57" s="303">
        <v>2521</v>
      </c>
      <c r="H57" s="303">
        <v>3999</v>
      </c>
      <c r="I57" s="303">
        <v>8284</v>
      </c>
      <c r="J57" s="303">
        <v>3833</v>
      </c>
      <c r="K57" s="342">
        <v>13854</v>
      </c>
      <c r="L57" s="343">
        <v>44696</v>
      </c>
      <c r="M57" s="303">
        <v>2817</v>
      </c>
      <c r="N57" s="303">
        <v>4332</v>
      </c>
      <c r="O57" s="303">
        <v>6339</v>
      </c>
      <c r="P57" s="303">
        <v>2805</v>
      </c>
      <c r="Q57" s="303">
        <v>4058</v>
      </c>
      <c r="R57" s="303">
        <v>7065</v>
      </c>
      <c r="S57" s="303">
        <v>3340</v>
      </c>
      <c r="T57" s="342">
        <v>13940</v>
      </c>
      <c r="U57" s="303">
        <v>8418</v>
      </c>
      <c r="V57" s="303">
        <v>3738</v>
      </c>
      <c r="W57" s="342">
        <v>13303</v>
      </c>
      <c r="X57" s="343">
        <v>48824</v>
      </c>
      <c r="Y57" s="303">
        <v>2714</v>
      </c>
      <c r="Z57" s="303">
        <v>3573</v>
      </c>
      <c r="AA57" s="303">
        <v>6197</v>
      </c>
      <c r="AB57" s="303">
        <v>3511</v>
      </c>
      <c r="AC57" s="303">
        <v>5202</v>
      </c>
      <c r="AD57" s="303">
        <v>10507</v>
      </c>
      <c r="AE57" s="303">
        <v>4283</v>
      </c>
      <c r="AF57" s="342">
        <v>12837</v>
      </c>
      <c r="AG57" s="343">
        <v>49871</v>
      </c>
      <c r="AH57" s="303">
        <v>2260</v>
      </c>
      <c r="AI57" s="303">
        <v>4774</v>
      </c>
      <c r="AJ57" s="303">
        <v>6167</v>
      </c>
      <c r="AK57" s="303">
        <v>3394</v>
      </c>
      <c r="AL57" s="303">
        <v>4599</v>
      </c>
      <c r="AM57" s="303">
        <v>10665</v>
      </c>
      <c r="AN57" s="303">
        <v>3732</v>
      </c>
      <c r="AO57" s="342">
        <v>14280</v>
      </c>
      <c r="AP57" s="332">
        <f t="shared" si="5"/>
        <v>8.1907772406098922E-2</v>
      </c>
    </row>
    <row r="58" spans="1:42" s="333" customFormat="1" x14ac:dyDescent="0.25">
      <c r="A58" s="631"/>
      <c r="B58" s="339" t="s">
        <v>380</v>
      </c>
      <c r="C58" s="340">
        <v>40807</v>
      </c>
      <c r="D58" s="341">
        <v>2677</v>
      </c>
      <c r="E58" s="303">
        <v>3963</v>
      </c>
      <c r="F58" s="303">
        <v>4186</v>
      </c>
      <c r="G58" s="303">
        <v>2315</v>
      </c>
      <c r="H58" s="303">
        <v>3876</v>
      </c>
      <c r="I58" s="303">
        <v>4493</v>
      </c>
      <c r="J58" s="303">
        <v>2155</v>
      </c>
      <c r="K58" s="342">
        <v>17141</v>
      </c>
      <c r="L58" s="343">
        <v>42760</v>
      </c>
      <c r="M58" s="303">
        <v>2167</v>
      </c>
      <c r="N58" s="303">
        <v>3875</v>
      </c>
      <c r="O58" s="303">
        <v>5014</v>
      </c>
      <c r="P58" s="303">
        <v>2256</v>
      </c>
      <c r="Q58" s="303">
        <v>5045</v>
      </c>
      <c r="R58" s="303">
        <v>4707</v>
      </c>
      <c r="S58" s="303">
        <v>2315</v>
      </c>
      <c r="T58" s="342">
        <v>17381</v>
      </c>
      <c r="U58" s="303">
        <v>5817</v>
      </c>
      <c r="V58" s="303">
        <v>2429</v>
      </c>
      <c r="W58" s="342">
        <v>15894</v>
      </c>
      <c r="X58" s="343">
        <v>49683</v>
      </c>
      <c r="Y58" s="303">
        <v>3943</v>
      </c>
      <c r="Z58" s="303">
        <v>3018</v>
      </c>
      <c r="AA58" s="303">
        <v>4945</v>
      </c>
      <c r="AB58" s="303">
        <v>2195</v>
      </c>
      <c r="AC58" s="303">
        <v>5866</v>
      </c>
      <c r="AD58" s="303">
        <v>7436</v>
      </c>
      <c r="AE58" s="303">
        <v>3654</v>
      </c>
      <c r="AF58" s="342">
        <v>18627</v>
      </c>
      <c r="AG58" s="343">
        <v>53598</v>
      </c>
      <c r="AH58" s="303">
        <v>4023</v>
      </c>
      <c r="AI58" s="303">
        <v>4036</v>
      </c>
      <c r="AJ58" s="303">
        <v>4966</v>
      </c>
      <c r="AK58" s="303">
        <v>2786</v>
      </c>
      <c r="AL58" s="303">
        <v>6554</v>
      </c>
      <c r="AM58" s="303">
        <v>7306</v>
      </c>
      <c r="AN58" s="303">
        <v>3373</v>
      </c>
      <c r="AO58" s="342">
        <v>20554</v>
      </c>
      <c r="AP58" s="332">
        <f t="shared" si="5"/>
        <v>6.5956542527758594E-2</v>
      </c>
    </row>
    <row r="59" spans="1:42" s="333" customFormat="1" x14ac:dyDescent="0.25">
      <c r="A59" s="631"/>
      <c r="B59" s="339" t="s">
        <v>381</v>
      </c>
      <c r="C59" s="340">
        <v>13262</v>
      </c>
      <c r="D59" s="341">
        <v>619</v>
      </c>
      <c r="E59" s="303">
        <v>561</v>
      </c>
      <c r="F59" s="303">
        <v>1709</v>
      </c>
      <c r="G59" s="303">
        <v>2039</v>
      </c>
      <c r="H59" s="303">
        <v>716</v>
      </c>
      <c r="I59" s="303">
        <v>1550</v>
      </c>
      <c r="J59" s="303">
        <v>603</v>
      </c>
      <c r="K59" s="342">
        <v>5465</v>
      </c>
      <c r="L59" s="343">
        <v>12334</v>
      </c>
      <c r="M59" s="303">
        <v>598</v>
      </c>
      <c r="N59" s="303">
        <v>1489</v>
      </c>
      <c r="O59" s="303">
        <v>936</v>
      </c>
      <c r="P59" s="303">
        <v>1824</v>
      </c>
      <c r="Q59" s="303">
        <v>869</v>
      </c>
      <c r="R59" s="303">
        <v>1992</v>
      </c>
      <c r="S59" s="303">
        <v>618</v>
      </c>
      <c r="T59" s="342">
        <v>4009</v>
      </c>
      <c r="U59" s="303">
        <v>4286</v>
      </c>
      <c r="V59" s="303">
        <v>661</v>
      </c>
      <c r="W59" s="342">
        <v>4409</v>
      </c>
      <c r="X59" s="343">
        <v>18391</v>
      </c>
      <c r="Y59" s="303">
        <v>897</v>
      </c>
      <c r="Z59" s="303">
        <v>568</v>
      </c>
      <c r="AA59" s="303">
        <v>3150</v>
      </c>
      <c r="AB59" s="303">
        <v>2416</v>
      </c>
      <c r="AC59" s="303">
        <v>1593</v>
      </c>
      <c r="AD59" s="303">
        <v>3520</v>
      </c>
      <c r="AE59" s="303">
        <v>1149</v>
      </c>
      <c r="AF59" s="342">
        <v>5099</v>
      </c>
      <c r="AG59" s="343">
        <v>15999</v>
      </c>
      <c r="AH59" s="303">
        <v>1240</v>
      </c>
      <c r="AI59" s="303">
        <v>825</v>
      </c>
      <c r="AJ59" s="303">
        <v>1337</v>
      </c>
      <c r="AK59" s="303">
        <v>2305</v>
      </c>
      <c r="AL59" s="303">
        <v>1482</v>
      </c>
      <c r="AM59" s="303">
        <v>2078</v>
      </c>
      <c r="AN59" s="303">
        <v>1227</v>
      </c>
      <c r="AO59" s="342">
        <v>5506</v>
      </c>
      <c r="AP59" s="332">
        <f t="shared" si="5"/>
        <v>1.7757530680550391E-2</v>
      </c>
    </row>
    <row r="60" spans="1:42" s="333" customFormat="1" x14ac:dyDescent="0.25">
      <c r="A60" s="631"/>
      <c r="B60" s="339" t="s">
        <v>382</v>
      </c>
      <c r="C60" s="340">
        <v>12604</v>
      </c>
      <c r="D60" s="341">
        <v>830</v>
      </c>
      <c r="E60" s="303">
        <v>528</v>
      </c>
      <c r="F60" s="303">
        <v>1634</v>
      </c>
      <c r="G60" s="303">
        <v>1311</v>
      </c>
      <c r="H60" s="303">
        <v>1123</v>
      </c>
      <c r="I60" s="303">
        <v>1968</v>
      </c>
      <c r="J60" s="303">
        <v>715</v>
      </c>
      <c r="K60" s="342">
        <v>4495</v>
      </c>
      <c r="L60" s="343">
        <v>13059</v>
      </c>
      <c r="M60" s="303">
        <v>951</v>
      </c>
      <c r="N60" s="303">
        <v>878</v>
      </c>
      <c r="O60" s="303">
        <v>1340</v>
      </c>
      <c r="P60" s="303">
        <v>1563</v>
      </c>
      <c r="Q60" s="303">
        <v>997</v>
      </c>
      <c r="R60" s="303">
        <v>2169</v>
      </c>
      <c r="S60" s="303">
        <v>750</v>
      </c>
      <c r="T60" s="342">
        <v>4410</v>
      </c>
      <c r="U60" s="303">
        <v>3595</v>
      </c>
      <c r="V60" s="303">
        <v>1024</v>
      </c>
      <c r="W60" s="342">
        <v>4375</v>
      </c>
      <c r="X60" s="343">
        <v>15631</v>
      </c>
      <c r="Y60" s="303">
        <v>1065</v>
      </c>
      <c r="Z60" s="303">
        <v>1462</v>
      </c>
      <c r="AA60" s="303">
        <v>867</v>
      </c>
      <c r="AB60" s="303">
        <v>797</v>
      </c>
      <c r="AC60" s="303">
        <v>1663</v>
      </c>
      <c r="AD60" s="303">
        <v>2718</v>
      </c>
      <c r="AE60" s="303">
        <v>961</v>
      </c>
      <c r="AF60" s="342">
        <v>6099</v>
      </c>
      <c r="AG60" s="343">
        <v>14708</v>
      </c>
      <c r="AH60" s="303">
        <v>1642</v>
      </c>
      <c r="AI60" s="303">
        <v>957</v>
      </c>
      <c r="AJ60" s="303">
        <v>1932</v>
      </c>
      <c r="AK60" s="303">
        <v>427</v>
      </c>
      <c r="AL60" s="303">
        <v>1337</v>
      </c>
      <c r="AM60" s="303">
        <v>2084</v>
      </c>
      <c r="AN60" s="303">
        <v>753</v>
      </c>
      <c r="AO60" s="342">
        <v>5576</v>
      </c>
      <c r="AP60" s="332">
        <f t="shared" si="5"/>
        <v>2.5660096690219413E-2</v>
      </c>
    </row>
    <row r="61" spans="1:42" s="333" customFormat="1" ht="51" x14ac:dyDescent="0.25">
      <c r="A61" s="631"/>
      <c r="B61" s="339" t="s">
        <v>383</v>
      </c>
      <c r="C61" s="340">
        <v>864</v>
      </c>
      <c r="D61" s="341">
        <v>59</v>
      </c>
      <c r="E61" s="303">
        <v>76</v>
      </c>
      <c r="F61" s="303" t="s">
        <v>352</v>
      </c>
      <c r="G61" s="303">
        <v>100</v>
      </c>
      <c r="H61" s="303" t="s">
        <v>352</v>
      </c>
      <c r="I61" s="303">
        <v>8</v>
      </c>
      <c r="J61" s="303" t="s">
        <v>352</v>
      </c>
      <c r="K61" s="342">
        <v>621</v>
      </c>
      <c r="L61" s="343">
        <v>863</v>
      </c>
      <c r="M61" s="303" t="s">
        <v>352</v>
      </c>
      <c r="N61" s="303">
        <v>71</v>
      </c>
      <c r="O61" s="303" t="s">
        <v>352</v>
      </c>
      <c r="P61" s="303">
        <v>149</v>
      </c>
      <c r="Q61" s="303">
        <v>28</v>
      </c>
      <c r="R61" s="303">
        <v>191</v>
      </c>
      <c r="S61" s="303" t="s">
        <v>352</v>
      </c>
      <c r="T61" s="342">
        <v>425</v>
      </c>
      <c r="U61" s="303" t="s">
        <v>352</v>
      </c>
      <c r="V61" s="303" t="s">
        <v>352</v>
      </c>
      <c r="W61" s="342">
        <v>330</v>
      </c>
      <c r="X61" s="343">
        <v>298</v>
      </c>
      <c r="Y61" s="303">
        <v>51</v>
      </c>
      <c r="Z61" s="303" t="s">
        <v>352</v>
      </c>
      <c r="AA61" s="303">
        <v>29</v>
      </c>
      <c r="AB61" s="303">
        <v>91</v>
      </c>
      <c r="AC61" s="303" t="s">
        <v>352</v>
      </c>
      <c r="AD61" s="303">
        <v>17</v>
      </c>
      <c r="AE61" s="303">
        <v>15</v>
      </c>
      <c r="AF61" s="342">
        <v>96</v>
      </c>
      <c r="AG61" s="343">
        <v>106</v>
      </c>
      <c r="AH61" s="303" t="s">
        <v>352</v>
      </c>
      <c r="AI61" s="303" t="s">
        <v>352</v>
      </c>
      <c r="AJ61" s="303" t="s">
        <v>352</v>
      </c>
      <c r="AK61" s="303">
        <v>15</v>
      </c>
      <c r="AL61" s="303" t="s">
        <v>352</v>
      </c>
      <c r="AM61" s="303" t="s">
        <v>352</v>
      </c>
      <c r="AN61" s="303">
        <v>28</v>
      </c>
      <c r="AO61" s="342">
        <v>63</v>
      </c>
      <c r="AP61" s="332"/>
    </row>
    <row r="62" spans="1:42" ht="15.75" thickBot="1" x14ac:dyDescent="0.3">
      <c r="A62" s="632"/>
      <c r="B62" s="344" t="s">
        <v>384</v>
      </c>
      <c r="C62" s="345">
        <v>814</v>
      </c>
      <c r="D62" s="346" t="s">
        <v>352</v>
      </c>
      <c r="E62" s="347" t="s">
        <v>352</v>
      </c>
      <c r="F62" s="347" t="s">
        <v>352</v>
      </c>
      <c r="G62" s="347" t="s">
        <v>352</v>
      </c>
      <c r="H62" s="347">
        <v>90</v>
      </c>
      <c r="I62" s="347" t="s">
        <v>352</v>
      </c>
      <c r="J62" s="347" t="s">
        <v>352</v>
      </c>
      <c r="K62" s="348">
        <v>723</v>
      </c>
      <c r="L62" s="349">
        <v>1879</v>
      </c>
      <c r="M62" s="347" t="s">
        <v>352</v>
      </c>
      <c r="N62" s="347" t="s">
        <v>352</v>
      </c>
      <c r="O62" s="347" t="s">
        <v>352</v>
      </c>
      <c r="P62" s="347" t="s">
        <v>352</v>
      </c>
      <c r="Q62" s="347" t="s">
        <v>352</v>
      </c>
      <c r="R62" s="347" t="s">
        <v>352</v>
      </c>
      <c r="S62" s="347">
        <v>164</v>
      </c>
      <c r="T62" s="348">
        <v>1715</v>
      </c>
      <c r="U62" s="347">
        <v>134</v>
      </c>
      <c r="V62" s="347">
        <v>227</v>
      </c>
      <c r="W62" s="348">
        <v>1131</v>
      </c>
      <c r="X62" s="349">
        <v>1084</v>
      </c>
      <c r="Y62" s="347" t="s">
        <v>352</v>
      </c>
      <c r="Z62" s="347" t="s">
        <v>352</v>
      </c>
      <c r="AA62" s="347" t="s">
        <v>352</v>
      </c>
      <c r="AB62" s="347" t="s">
        <v>352</v>
      </c>
      <c r="AC62" s="347" t="s">
        <v>352</v>
      </c>
      <c r="AD62" s="347">
        <v>79</v>
      </c>
      <c r="AE62" s="347">
        <v>120</v>
      </c>
      <c r="AF62" s="348">
        <v>886</v>
      </c>
      <c r="AG62" s="349">
        <v>1080</v>
      </c>
      <c r="AH62" s="347" t="s">
        <v>352</v>
      </c>
      <c r="AI62" s="347" t="s">
        <v>352</v>
      </c>
      <c r="AJ62" s="347" t="s">
        <v>352</v>
      </c>
      <c r="AK62" s="347" t="s">
        <v>352</v>
      </c>
      <c r="AL62" s="347" t="s">
        <v>352</v>
      </c>
      <c r="AM62" s="347" t="s">
        <v>352</v>
      </c>
      <c r="AN62" s="347">
        <v>26</v>
      </c>
      <c r="AO62" s="348">
        <v>1054</v>
      </c>
    </row>
    <row r="64" spans="1:42" x14ac:dyDescent="0.25">
      <c r="B64" s="264" t="s">
        <v>31</v>
      </c>
    </row>
  </sheetData>
  <mergeCells count="18">
    <mergeCell ref="AG39:AO39"/>
    <mergeCell ref="A41:A62"/>
    <mergeCell ref="A38:B40"/>
    <mergeCell ref="C38:K38"/>
    <mergeCell ref="L38:T38"/>
    <mergeCell ref="U38:W38"/>
    <mergeCell ref="X38:AF38"/>
    <mergeCell ref="AG38:AO38"/>
    <mergeCell ref="C39:K39"/>
    <mergeCell ref="L39:T39"/>
    <mergeCell ref="U39:W39"/>
    <mergeCell ref="X39:AF39"/>
    <mergeCell ref="A36:U36"/>
    <mergeCell ref="C2:D2"/>
    <mergeCell ref="E2:F2"/>
    <mergeCell ref="G2:I2"/>
    <mergeCell ref="J2:L2"/>
    <mergeCell ref="M2:O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Prim_Ener2005-2022</vt:lpstr>
      <vt:lpstr>Energy_bal_2018-2022</vt:lpstr>
      <vt:lpstr>Regulatory_RKE_energy_dom_prod</vt:lpstr>
      <vt:lpstr>GDP_RNM_prod_curr</vt:lpstr>
      <vt:lpstr>GDP components RNM_2019_2021</vt:lpstr>
      <vt:lpstr>BDP components RNM_2019Short</vt:lpstr>
      <vt:lpstr>BDRpercapita</vt:lpstr>
      <vt:lpstr>BDP_Region_2021-</vt:lpstr>
      <vt:lpstr>regionalLabor</vt:lpstr>
      <vt:lpstr>population</vt:lpstr>
      <vt:lpstr>I_O table coeficients</vt:lpstr>
      <vt:lpstr>environemetal inv stat</vt:lpstr>
      <vt:lpstr>GHG emissions stat</vt:lpstr>
      <vt:lpstr>envir taxes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Vesna</dc:creator>
  <cp:lastModifiedBy>ENKELA</cp:lastModifiedBy>
  <dcterms:created xsi:type="dcterms:W3CDTF">2024-04-05T07:35:33Z</dcterms:created>
  <dcterms:modified xsi:type="dcterms:W3CDTF">2025-09-03T13:14:56Z</dcterms:modified>
</cp:coreProperties>
</file>